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E:\Users\Financiaciones\Documents\Financiaciones realizadas en ficrest\TARIFAS SCF\"/>
    </mc:Choice>
  </mc:AlternateContent>
  <xr:revisionPtr revIDLastSave="0" documentId="8_{D56392C1-C0F5-4409-A24A-BDD6EE5137BA}" xr6:coauthVersionLast="47" xr6:coauthVersionMax="47" xr10:uidLastSave="{00000000-0000-0000-0000-000000000000}"/>
  <bookViews>
    <workbookView xWindow="-120" yWindow="-120" windowWidth="29040" windowHeight="15840" xr2:uid="{00000000-000D-0000-FFFF-FFFF00000000}"/>
  </bookViews>
  <sheets>
    <sheet name="CALCULADORA" sheetId="19" r:id="rId1"/>
    <sheet name="Campaña" sheetId="16" r:id="rId2"/>
    <sheet name="Camp 2" sheetId="12" state="hidden" r:id="rId3"/>
    <sheet name="Camp 3" sheetId="17" state="hidden" r:id="rId4"/>
    <sheet name="Camp 4" sheetId="18" state="hidden" r:id="rId5"/>
  </sheets>
  <definedNames>
    <definedName name="_xlnm.Print_Area" localSheetId="2">'Camp 2'!$A$7:$L$32</definedName>
    <definedName name="_xlnm.Print_Area" localSheetId="3">'Camp 3'!$A$7:$L$32</definedName>
    <definedName name="_xlnm.Print_Area" localSheetId="4">'Camp 4'!$A$7:$L$32</definedName>
    <definedName name="_xlnm.Print_Area" localSheetId="1">Campaña!$A$7:$L$32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4" i="19" l="1"/>
  <c r="L74" i="19"/>
  <c r="K74" i="19"/>
  <c r="J74" i="19"/>
  <c r="I74" i="19"/>
  <c r="H74" i="19"/>
  <c r="G74" i="19"/>
  <c r="M73" i="19"/>
  <c r="L73" i="19"/>
  <c r="K73" i="19"/>
  <c r="J73" i="19"/>
  <c r="I73" i="19"/>
  <c r="H73" i="19"/>
  <c r="G73" i="19"/>
  <c r="M72" i="19"/>
  <c r="L72" i="19"/>
  <c r="K72" i="19"/>
  <c r="J72" i="19"/>
  <c r="I72" i="19"/>
  <c r="H72" i="19"/>
  <c r="G72" i="19"/>
  <c r="M71" i="19"/>
  <c r="L71" i="19"/>
  <c r="K71" i="19"/>
  <c r="J71" i="19"/>
  <c r="I71" i="19"/>
  <c r="H71" i="19"/>
  <c r="G71" i="19"/>
  <c r="M69" i="19"/>
  <c r="L69" i="19"/>
  <c r="K69" i="19"/>
  <c r="J69" i="19"/>
  <c r="I69" i="19"/>
  <c r="H69" i="19"/>
  <c r="G69" i="19"/>
  <c r="M68" i="19"/>
  <c r="L68" i="19"/>
  <c r="K68" i="19"/>
  <c r="J68" i="19"/>
  <c r="I68" i="19"/>
  <c r="H68" i="19"/>
  <c r="G68" i="19"/>
  <c r="M67" i="19"/>
  <c r="L67" i="19"/>
  <c r="K67" i="19"/>
  <c r="J67" i="19"/>
  <c r="I67" i="19"/>
  <c r="H67" i="19"/>
  <c r="G67" i="19"/>
  <c r="M66" i="19"/>
  <c r="L66" i="19"/>
  <c r="K66" i="19"/>
  <c r="J66" i="19"/>
  <c r="I66" i="19"/>
  <c r="H66" i="19"/>
  <c r="G66" i="19"/>
  <c r="M64" i="19"/>
  <c r="L64" i="19"/>
  <c r="K64" i="19"/>
  <c r="J64" i="19"/>
  <c r="I64" i="19"/>
  <c r="H64" i="19"/>
  <c r="G64" i="19"/>
  <c r="M60" i="19"/>
  <c r="L60" i="19"/>
  <c r="K60" i="19"/>
  <c r="J60" i="19"/>
  <c r="I60" i="19"/>
  <c r="H60" i="19"/>
  <c r="G60" i="19"/>
  <c r="M59" i="19"/>
  <c r="L59" i="19"/>
  <c r="K59" i="19"/>
  <c r="J59" i="19"/>
  <c r="I59" i="19"/>
  <c r="H59" i="19"/>
  <c r="G59" i="19"/>
  <c r="M58" i="19"/>
  <c r="L58" i="19"/>
  <c r="K58" i="19"/>
  <c r="J58" i="19"/>
  <c r="I58" i="19"/>
  <c r="H58" i="19"/>
  <c r="G58" i="19"/>
  <c r="M57" i="19"/>
  <c r="L57" i="19"/>
  <c r="K57" i="19"/>
  <c r="J57" i="19"/>
  <c r="I57" i="19"/>
  <c r="H57" i="19"/>
  <c r="G57" i="19"/>
  <c r="M55" i="19"/>
  <c r="L55" i="19"/>
  <c r="K55" i="19"/>
  <c r="J55" i="19"/>
  <c r="I55" i="19"/>
  <c r="H55" i="19"/>
  <c r="G55" i="19"/>
  <c r="M54" i="19"/>
  <c r="L54" i="19"/>
  <c r="K54" i="19"/>
  <c r="J54" i="19"/>
  <c r="I54" i="19"/>
  <c r="H54" i="19"/>
  <c r="G54" i="19"/>
  <c r="M53" i="19"/>
  <c r="L53" i="19"/>
  <c r="K53" i="19"/>
  <c r="J53" i="19"/>
  <c r="I53" i="19"/>
  <c r="H53" i="19"/>
  <c r="G53" i="19"/>
  <c r="M52" i="19"/>
  <c r="L52" i="19"/>
  <c r="K52" i="19"/>
  <c r="J52" i="19"/>
  <c r="I52" i="19"/>
  <c r="H52" i="19"/>
  <c r="G52" i="19"/>
  <c r="M50" i="19"/>
  <c r="L50" i="19"/>
  <c r="K50" i="19"/>
  <c r="J50" i="19"/>
  <c r="I50" i="19"/>
  <c r="H50" i="19"/>
  <c r="G50" i="19"/>
  <c r="M46" i="19"/>
  <c r="L46" i="19"/>
  <c r="K46" i="19"/>
  <c r="J46" i="19"/>
  <c r="I46" i="19"/>
  <c r="H46" i="19"/>
  <c r="G46" i="19"/>
  <c r="M45" i="19"/>
  <c r="L45" i="19"/>
  <c r="K45" i="19"/>
  <c r="J45" i="19"/>
  <c r="I45" i="19"/>
  <c r="H45" i="19"/>
  <c r="G45" i="19"/>
  <c r="M44" i="19"/>
  <c r="L44" i="19"/>
  <c r="K44" i="19"/>
  <c r="J44" i="19"/>
  <c r="I44" i="19"/>
  <c r="H44" i="19"/>
  <c r="G44" i="19"/>
  <c r="M43" i="19"/>
  <c r="L43" i="19"/>
  <c r="K43" i="19"/>
  <c r="J43" i="19"/>
  <c r="I43" i="19"/>
  <c r="H43" i="19"/>
  <c r="G43" i="19"/>
  <c r="M41" i="19"/>
  <c r="L41" i="19"/>
  <c r="K41" i="19"/>
  <c r="J41" i="19"/>
  <c r="I41" i="19"/>
  <c r="H41" i="19"/>
  <c r="G41" i="19"/>
  <c r="M40" i="19"/>
  <c r="L40" i="19"/>
  <c r="K40" i="19"/>
  <c r="J40" i="19"/>
  <c r="I40" i="19"/>
  <c r="H40" i="19"/>
  <c r="G40" i="19"/>
  <c r="M39" i="19"/>
  <c r="L39" i="19"/>
  <c r="K39" i="19"/>
  <c r="J39" i="19"/>
  <c r="I39" i="19"/>
  <c r="H39" i="19"/>
  <c r="G39" i="19"/>
  <c r="M38" i="19"/>
  <c r="L38" i="19"/>
  <c r="K38" i="19"/>
  <c r="J38" i="19"/>
  <c r="I38" i="19"/>
  <c r="H38" i="19"/>
  <c r="G38" i="19"/>
  <c r="M36" i="19"/>
  <c r="L36" i="19"/>
  <c r="K36" i="19"/>
  <c r="J36" i="19"/>
  <c r="I36" i="19"/>
  <c r="H36" i="19"/>
  <c r="G36" i="19"/>
  <c r="M22" i="19"/>
  <c r="L22" i="19"/>
  <c r="K22" i="19"/>
  <c r="J22" i="19"/>
  <c r="I22" i="19"/>
  <c r="H22" i="19"/>
  <c r="G22" i="19"/>
  <c r="M32" i="19"/>
  <c r="L32" i="19"/>
  <c r="K32" i="19"/>
  <c r="J32" i="19"/>
  <c r="I32" i="19"/>
  <c r="H32" i="19"/>
  <c r="M31" i="19"/>
  <c r="L31" i="19"/>
  <c r="K31" i="19"/>
  <c r="J31" i="19"/>
  <c r="I31" i="19"/>
  <c r="H31" i="19"/>
  <c r="M30" i="19"/>
  <c r="L30" i="19"/>
  <c r="K30" i="19"/>
  <c r="J30" i="19"/>
  <c r="I30" i="19"/>
  <c r="H30" i="19"/>
  <c r="M29" i="19"/>
  <c r="L29" i="19"/>
  <c r="K29" i="19"/>
  <c r="J29" i="19"/>
  <c r="I29" i="19"/>
  <c r="H29" i="19"/>
  <c r="G32" i="19"/>
  <c r="G31" i="19"/>
  <c r="G30" i="19"/>
  <c r="G29" i="19"/>
  <c r="M27" i="19"/>
  <c r="L27" i="19"/>
  <c r="K27" i="19"/>
  <c r="J27" i="19"/>
  <c r="I27" i="19"/>
  <c r="H27" i="19"/>
  <c r="M26" i="19"/>
  <c r="L26" i="19"/>
  <c r="K26" i="19"/>
  <c r="J26" i="19"/>
  <c r="I26" i="19"/>
  <c r="H26" i="19"/>
  <c r="M25" i="19"/>
  <c r="L25" i="19"/>
  <c r="K25" i="19"/>
  <c r="J25" i="19"/>
  <c r="I25" i="19"/>
  <c r="H25" i="19"/>
  <c r="M24" i="19"/>
  <c r="L24" i="19"/>
  <c r="K24" i="19"/>
  <c r="J24" i="19"/>
  <c r="I24" i="19"/>
  <c r="H24" i="19"/>
  <c r="G27" i="19"/>
  <c r="G26" i="19"/>
  <c r="G25" i="19"/>
  <c r="G24" i="19"/>
  <c r="G26" i="18"/>
  <c r="K25" i="18"/>
  <c r="I25" i="18"/>
  <c r="H25" i="18"/>
  <c r="M24" i="18"/>
  <c r="L24" i="18"/>
  <c r="K24" i="18"/>
  <c r="J24" i="18"/>
  <c r="I24" i="18"/>
  <c r="H24" i="18"/>
  <c r="G24" i="18"/>
  <c r="G27" i="17"/>
  <c r="I26" i="17"/>
  <c r="M25" i="17"/>
  <c r="G25" i="17"/>
  <c r="M24" i="17"/>
  <c r="L24" i="17"/>
  <c r="K24" i="17"/>
  <c r="J24" i="17"/>
  <c r="I24" i="17"/>
  <c r="H24" i="17"/>
  <c r="G24" i="17"/>
  <c r="H27" i="12"/>
  <c r="G27" i="12"/>
  <c r="G26" i="12"/>
  <c r="M25" i="12"/>
  <c r="L25" i="12"/>
  <c r="M24" i="12"/>
  <c r="L24" i="12"/>
  <c r="K24" i="12"/>
  <c r="J24" i="12"/>
  <c r="I24" i="12"/>
  <c r="H24" i="12"/>
  <c r="G24" i="12"/>
  <c r="M22" i="18"/>
  <c r="L22" i="18"/>
  <c r="K22" i="18"/>
  <c r="J22" i="18"/>
  <c r="I22" i="18"/>
  <c r="H22" i="18"/>
  <c r="G22" i="18"/>
  <c r="F22" i="18"/>
  <c r="E22" i="18"/>
  <c r="D22" i="18"/>
  <c r="M27" i="18"/>
  <c r="L27" i="18"/>
  <c r="K27" i="18"/>
  <c r="J27" i="18"/>
  <c r="I27" i="18"/>
  <c r="H27" i="18"/>
  <c r="G27" i="18"/>
  <c r="M26" i="18"/>
  <c r="L26" i="18"/>
  <c r="K26" i="18"/>
  <c r="J26" i="18"/>
  <c r="I26" i="18"/>
  <c r="H26" i="18"/>
  <c r="M25" i="18"/>
  <c r="L25" i="18"/>
  <c r="J25" i="18"/>
  <c r="G25" i="18"/>
  <c r="M83" i="18"/>
  <c r="M73" i="18" s="1"/>
  <c r="L83" i="18"/>
  <c r="L73" i="18" s="1"/>
  <c r="K83" i="18"/>
  <c r="K73" i="18" s="1"/>
  <c r="J83" i="18"/>
  <c r="J73" i="18" s="1"/>
  <c r="I83" i="18"/>
  <c r="I73" i="18" s="1"/>
  <c r="H83" i="18"/>
  <c r="H73" i="18" s="1"/>
  <c r="G83" i="18"/>
  <c r="G73" i="18" s="1"/>
  <c r="F83" i="18"/>
  <c r="F73" i="18" s="1"/>
  <c r="E83" i="18"/>
  <c r="E73" i="18" s="1"/>
  <c r="D83" i="18"/>
  <c r="M82" i="18"/>
  <c r="M72" i="18" s="1"/>
  <c r="L82" i="18"/>
  <c r="L72" i="18" s="1"/>
  <c r="K82" i="18"/>
  <c r="K72" i="18" s="1"/>
  <c r="J82" i="18"/>
  <c r="J72" i="18" s="1"/>
  <c r="I82" i="18"/>
  <c r="I72" i="18" s="1"/>
  <c r="H82" i="18"/>
  <c r="H72" i="18" s="1"/>
  <c r="G82" i="18"/>
  <c r="F82" i="18"/>
  <c r="F72" i="18" s="1"/>
  <c r="E82" i="18"/>
  <c r="E72" i="18" s="1"/>
  <c r="D82" i="18"/>
  <c r="D72" i="18" s="1"/>
  <c r="M81" i="18"/>
  <c r="M71" i="18" s="1"/>
  <c r="L81" i="18"/>
  <c r="L71" i="18" s="1"/>
  <c r="K81" i="18"/>
  <c r="K71" i="18" s="1"/>
  <c r="J81" i="18"/>
  <c r="J71" i="18" s="1"/>
  <c r="I81" i="18"/>
  <c r="I71" i="18" s="1"/>
  <c r="H81" i="18"/>
  <c r="G81" i="18"/>
  <c r="G71" i="18" s="1"/>
  <c r="F81" i="18"/>
  <c r="F71" i="18" s="1"/>
  <c r="E81" i="18"/>
  <c r="E71" i="18" s="1"/>
  <c r="D81" i="18"/>
  <c r="D71" i="18" s="1"/>
  <c r="M80" i="18"/>
  <c r="L80" i="18"/>
  <c r="L70" i="18" s="1"/>
  <c r="K80" i="18"/>
  <c r="K70" i="18" s="1"/>
  <c r="J80" i="18"/>
  <c r="J70" i="18" s="1"/>
  <c r="I80" i="18"/>
  <c r="I70" i="18" s="1"/>
  <c r="H80" i="18"/>
  <c r="H70" i="18" s="1"/>
  <c r="G80" i="18"/>
  <c r="G70" i="18" s="1"/>
  <c r="F80" i="18"/>
  <c r="F70" i="18" s="1"/>
  <c r="E80" i="18"/>
  <c r="D80" i="18"/>
  <c r="D70" i="18" s="1"/>
  <c r="M79" i="18"/>
  <c r="M69" i="18" s="1"/>
  <c r="L79" i="18"/>
  <c r="K79" i="18"/>
  <c r="K69" i="18" s="1"/>
  <c r="J79" i="18"/>
  <c r="J69" i="18" s="1"/>
  <c r="I79" i="18"/>
  <c r="I69" i="18" s="1"/>
  <c r="H79" i="18"/>
  <c r="H69" i="18" s="1"/>
  <c r="G79" i="18"/>
  <c r="F79" i="18"/>
  <c r="E79" i="18"/>
  <c r="E69" i="18" s="1"/>
  <c r="D79" i="18"/>
  <c r="D69" i="18" s="1"/>
  <c r="M78" i="18"/>
  <c r="M68" i="18" s="1"/>
  <c r="L78" i="18"/>
  <c r="L68" i="18" s="1"/>
  <c r="K78" i="18"/>
  <c r="K68" i="18" s="1"/>
  <c r="J78" i="18"/>
  <c r="J68" i="18" s="1"/>
  <c r="I78" i="18"/>
  <c r="I68" i="18" s="1"/>
  <c r="H78" i="18"/>
  <c r="G78" i="18"/>
  <c r="G68" i="18" s="1"/>
  <c r="F78" i="18"/>
  <c r="E78" i="18"/>
  <c r="E68" i="18" s="1"/>
  <c r="D78" i="18"/>
  <c r="D68" i="18" s="1"/>
  <c r="D73" i="18"/>
  <c r="G72" i="18"/>
  <c r="H71" i="18"/>
  <c r="M70" i="18"/>
  <c r="E70" i="18"/>
  <c r="L69" i="18"/>
  <c r="G69" i="18"/>
  <c r="F69" i="18"/>
  <c r="H68" i="18"/>
  <c r="F68" i="18"/>
  <c r="D27" i="18"/>
  <c r="D26" i="18"/>
  <c r="F24" i="18"/>
  <c r="E24" i="18"/>
  <c r="D24" i="18"/>
  <c r="M23" i="18"/>
  <c r="L23" i="18"/>
  <c r="L32" i="18" s="1"/>
  <c r="K23" i="18"/>
  <c r="J23" i="18"/>
  <c r="I23" i="18"/>
  <c r="H23" i="18"/>
  <c r="G23" i="18"/>
  <c r="F23" i="18"/>
  <c r="E23" i="18"/>
  <c r="D23" i="18"/>
  <c r="M22" i="17"/>
  <c r="L22" i="17"/>
  <c r="K22" i="17"/>
  <c r="J22" i="17"/>
  <c r="I22" i="17"/>
  <c r="H22" i="17"/>
  <c r="G22" i="17"/>
  <c r="F22" i="17"/>
  <c r="E22" i="17"/>
  <c r="D22" i="17"/>
  <c r="M82" i="17"/>
  <c r="L82" i="17"/>
  <c r="L72" i="17" s="1"/>
  <c r="K82" i="17"/>
  <c r="K72" i="17" s="1"/>
  <c r="J82" i="17"/>
  <c r="J72" i="17" s="1"/>
  <c r="J62" i="17" s="1"/>
  <c r="I82" i="17"/>
  <c r="I72" i="17" s="1"/>
  <c r="H82" i="17"/>
  <c r="G82" i="17"/>
  <c r="F82" i="17"/>
  <c r="E82" i="17"/>
  <c r="D82" i="17"/>
  <c r="D72" i="17" s="1"/>
  <c r="M81" i="17"/>
  <c r="M71" i="17" s="1"/>
  <c r="L81" i="17"/>
  <c r="L71" i="17" s="1"/>
  <c r="K81" i="17"/>
  <c r="K71" i="17" s="1"/>
  <c r="J81" i="17"/>
  <c r="I81" i="17"/>
  <c r="I71" i="17" s="1"/>
  <c r="H81" i="17"/>
  <c r="H71" i="17" s="1"/>
  <c r="G81" i="17"/>
  <c r="F81" i="17"/>
  <c r="F71" i="17" s="1"/>
  <c r="E81" i="17"/>
  <c r="E71" i="17" s="1"/>
  <c r="D81" i="17"/>
  <c r="D71" i="17" s="1"/>
  <c r="M80" i="17"/>
  <c r="M70" i="17" s="1"/>
  <c r="L80" i="17"/>
  <c r="K80" i="17"/>
  <c r="J80" i="17"/>
  <c r="I80" i="17"/>
  <c r="H80" i="17"/>
  <c r="H70" i="17" s="1"/>
  <c r="G80" i="17"/>
  <c r="G70" i="17" s="1"/>
  <c r="F80" i="17"/>
  <c r="F70" i="17" s="1"/>
  <c r="E80" i="17"/>
  <c r="E70" i="17" s="1"/>
  <c r="D80" i="17"/>
  <c r="M79" i="17"/>
  <c r="M69" i="17" s="1"/>
  <c r="L79" i="17"/>
  <c r="L69" i="17" s="1"/>
  <c r="K79" i="17"/>
  <c r="J79" i="17"/>
  <c r="J69" i="17" s="1"/>
  <c r="I79" i="17"/>
  <c r="I69" i="17" s="1"/>
  <c r="H79" i="17"/>
  <c r="H69" i="17" s="1"/>
  <c r="H59" i="17" s="1"/>
  <c r="G79" i="17"/>
  <c r="G69" i="17" s="1"/>
  <c r="F79" i="17"/>
  <c r="E79" i="17"/>
  <c r="D79" i="17"/>
  <c r="M78" i="17"/>
  <c r="L78" i="17"/>
  <c r="L68" i="17" s="1"/>
  <c r="K78" i="17"/>
  <c r="K68" i="17" s="1"/>
  <c r="J78" i="17"/>
  <c r="J68" i="17" s="1"/>
  <c r="J58" i="17" s="1"/>
  <c r="I78" i="17"/>
  <c r="I68" i="17" s="1"/>
  <c r="H78" i="17"/>
  <c r="G78" i="17"/>
  <c r="G68" i="17" s="1"/>
  <c r="F78" i="17"/>
  <c r="F68" i="17" s="1"/>
  <c r="E78" i="17"/>
  <c r="D78" i="17"/>
  <c r="D68" i="17" s="1"/>
  <c r="M77" i="17"/>
  <c r="M67" i="17" s="1"/>
  <c r="L77" i="17"/>
  <c r="L67" i="17" s="1"/>
  <c r="K77" i="17"/>
  <c r="K67" i="17" s="1"/>
  <c r="J77" i="17"/>
  <c r="I77" i="17"/>
  <c r="H77" i="17"/>
  <c r="H67" i="17" s="1"/>
  <c r="G77" i="17"/>
  <c r="F77" i="17"/>
  <c r="F67" i="17" s="1"/>
  <c r="E77" i="17"/>
  <c r="E67" i="17" s="1"/>
  <c r="D77" i="17"/>
  <c r="D67" i="17" s="1"/>
  <c r="M72" i="17"/>
  <c r="H72" i="17"/>
  <c r="G72" i="17"/>
  <c r="F72" i="17"/>
  <c r="E72" i="17"/>
  <c r="J71" i="17"/>
  <c r="G71" i="17"/>
  <c r="L70" i="17"/>
  <c r="K70" i="17"/>
  <c r="J70" i="17"/>
  <c r="I70" i="17"/>
  <c r="D70" i="17"/>
  <c r="K69" i="17"/>
  <c r="F69" i="17"/>
  <c r="E69" i="17"/>
  <c r="D69" i="17"/>
  <c r="M68" i="17"/>
  <c r="H68" i="17"/>
  <c r="E68" i="17"/>
  <c r="J67" i="17"/>
  <c r="I67" i="17"/>
  <c r="G67" i="17"/>
  <c r="D27" i="17"/>
  <c r="F26" i="17"/>
  <c r="F24" i="17"/>
  <c r="E24" i="17"/>
  <c r="D24" i="17"/>
  <c r="M23" i="17"/>
  <c r="L23" i="17"/>
  <c r="K23" i="17"/>
  <c r="J23" i="17"/>
  <c r="I23" i="17"/>
  <c r="H23" i="17"/>
  <c r="G23" i="17"/>
  <c r="F23" i="17"/>
  <c r="E23" i="17"/>
  <c r="D23" i="17"/>
  <c r="K32" i="17"/>
  <c r="M27" i="17"/>
  <c r="L27" i="17"/>
  <c r="K27" i="17"/>
  <c r="J27" i="17"/>
  <c r="I27" i="17"/>
  <c r="H27" i="17"/>
  <c r="M26" i="17"/>
  <c r="K26" i="17"/>
  <c r="J26" i="17"/>
  <c r="H26" i="17"/>
  <c r="G26" i="17"/>
  <c r="L25" i="17"/>
  <c r="K25" i="17"/>
  <c r="J25" i="17"/>
  <c r="I25" i="17"/>
  <c r="H25" i="17"/>
  <c r="M22" i="12"/>
  <c r="L22" i="12"/>
  <c r="K22" i="12"/>
  <c r="J22" i="12"/>
  <c r="I22" i="12"/>
  <c r="H22" i="12"/>
  <c r="G22" i="12"/>
  <c r="F22" i="12"/>
  <c r="E22" i="12"/>
  <c r="D22" i="12"/>
  <c r="M27" i="12"/>
  <c r="L27" i="12"/>
  <c r="K27" i="12"/>
  <c r="J27" i="12"/>
  <c r="M26" i="12"/>
  <c r="L26" i="12"/>
  <c r="K26" i="12"/>
  <c r="J26" i="12"/>
  <c r="I26" i="12"/>
  <c r="H26" i="12"/>
  <c r="K25" i="12"/>
  <c r="J25" i="12"/>
  <c r="I25" i="12"/>
  <c r="H25" i="12"/>
  <c r="G25" i="12"/>
  <c r="D24" i="12"/>
  <c r="D27" i="12"/>
  <c r="D26" i="12"/>
  <c r="D25" i="12"/>
  <c r="D82" i="12"/>
  <c r="D72" i="12" s="1"/>
  <c r="D81" i="12"/>
  <c r="D71" i="12" s="1"/>
  <c r="D80" i="12"/>
  <c r="D70" i="12" s="1"/>
  <c r="D79" i="12"/>
  <c r="D69" i="12" s="1"/>
  <c r="D78" i="12"/>
  <c r="D68" i="12" s="1"/>
  <c r="D77" i="12"/>
  <c r="D67" i="12" s="1"/>
  <c r="D23" i="12"/>
  <c r="J61" i="17" l="1"/>
  <c r="E60" i="18"/>
  <c r="G58" i="18"/>
  <c r="I57" i="17"/>
  <c r="F62" i="17"/>
  <c r="H57" i="17"/>
  <c r="F58" i="17"/>
  <c r="H61" i="17"/>
  <c r="H31" i="17" s="1"/>
  <c r="G62" i="17"/>
  <c r="G58" i="17"/>
  <c r="I61" i="17"/>
  <c r="J60" i="17"/>
  <c r="J30" i="17" s="1"/>
  <c r="G32" i="18"/>
  <c r="L26" i="17"/>
  <c r="I27" i="12"/>
  <c r="E32" i="18"/>
  <c r="M32" i="18"/>
  <c r="F59" i="18"/>
  <c r="F61" i="18"/>
  <c r="E29" i="18"/>
  <c r="E59" i="18"/>
  <c r="M59" i="18"/>
  <c r="K60" i="18"/>
  <c r="K29" i="18" s="1"/>
  <c r="I61" i="18"/>
  <c r="I30" i="18" s="1"/>
  <c r="E63" i="18"/>
  <c r="M60" i="18"/>
  <c r="M29" i="18" s="1"/>
  <c r="D60" i="18"/>
  <c r="D29" i="18" s="1"/>
  <c r="L60" i="18"/>
  <c r="L29" i="18" s="1"/>
  <c r="F63" i="18"/>
  <c r="K61" i="18"/>
  <c r="I58" i="18"/>
  <c r="M62" i="17"/>
  <c r="I58" i="17"/>
  <c r="G59" i="17"/>
  <c r="E60" i="17"/>
  <c r="M60" i="17"/>
  <c r="M30" i="17" s="1"/>
  <c r="I62" i="17"/>
  <c r="H58" i="18"/>
  <c r="E58" i="17"/>
  <c r="I62" i="18"/>
  <c r="I31" i="18" s="1"/>
  <c r="D59" i="17"/>
  <c r="J59" i="18"/>
  <c r="H60" i="18"/>
  <c r="J63" i="18"/>
  <c r="F32" i="18"/>
  <c r="L59" i="17"/>
  <c r="M59" i="17"/>
  <c r="E59" i="17"/>
  <c r="E29" i="17" s="1"/>
  <c r="G61" i="17"/>
  <c r="G31" i="17" s="1"/>
  <c r="E57" i="17"/>
  <c r="M57" i="17"/>
  <c r="I59" i="17"/>
  <c r="I29" i="17" s="1"/>
  <c r="E61" i="17"/>
  <c r="E31" i="17" s="1"/>
  <c r="M61" i="17"/>
  <c r="M31" i="17" s="1"/>
  <c r="J59" i="17"/>
  <c r="M63" i="18"/>
  <c r="J61" i="18"/>
  <c r="J30" i="18" s="1"/>
  <c r="H62" i="18"/>
  <c r="J32" i="18"/>
  <c r="G63" i="18"/>
  <c r="G62" i="18"/>
  <c r="G31" i="18" s="1"/>
  <c r="K30" i="18"/>
  <c r="D58" i="18"/>
  <c r="L58" i="18"/>
  <c r="D62" i="18"/>
  <c r="L62" i="18"/>
  <c r="D26" i="17"/>
  <c r="K60" i="17"/>
  <c r="K30" i="17" s="1"/>
  <c r="K59" i="17"/>
  <c r="K29" i="17" s="1"/>
  <c r="K57" i="17"/>
  <c r="K61" i="17"/>
  <c r="L57" i="17"/>
  <c r="D61" i="17"/>
  <c r="D31" i="17" s="1"/>
  <c r="H61" i="18"/>
  <c r="H30" i="18" s="1"/>
  <c r="K58" i="17"/>
  <c r="G60" i="17"/>
  <c r="D25" i="18"/>
  <c r="L59" i="18"/>
  <c r="D25" i="17"/>
  <c r="H58" i="17"/>
  <c r="D60" i="17"/>
  <c r="F57" i="17"/>
  <c r="D58" i="17"/>
  <c r="L58" i="17"/>
  <c r="H60" i="17"/>
  <c r="H30" i="17" s="1"/>
  <c r="F61" i="17"/>
  <c r="D62" i="17"/>
  <c r="L62" i="17"/>
  <c r="F58" i="18"/>
  <c r="J58" i="18"/>
  <c r="H59" i="18"/>
  <c r="F60" i="18"/>
  <c r="F29" i="18" s="1"/>
  <c r="D61" i="18"/>
  <c r="D30" i="18" s="1"/>
  <c r="L61" i="18"/>
  <c r="L30" i="18" s="1"/>
  <c r="J62" i="18"/>
  <c r="J31" i="18" s="1"/>
  <c r="H63" i="18"/>
  <c r="D63" i="18"/>
  <c r="G32" i="17"/>
  <c r="D57" i="17"/>
  <c r="F60" i="17"/>
  <c r="F30" i="17" s="1"/>
  <c r="L61" i="17"/>
  <c r="L31" i="17" s="1"/>
  <c r="G59" i="18"/>
  <c r="K62" i="17"/>
  <c r="G57" i="17"/>
  <c r="M58" i="17"/>
  <c r="I60" i="17"/>
  <c r="I30" i="17" s="1"/>
  <c r="E62" i="17"/>
  <c r="K58" i="18"/>
  <c r="I59" i="18"/>
  <c r="G60" i="18"/>
  <c r="G29" i="18" s="1"/>
  <c r="E61" i="18"/>
  <c r="E30" i="18" s="1"/>
  <c r="M61" i="18"/>
  <c r="M30" i="18" s="1"/>
  <c r="K62" i="18"/>
  <c r="K31" i="18" s="1"/>
  <c r="I63" i="18"/>
  <c r="E58" i="18"/>
  <c r="M58" i="18"/>
  <c r="K59" i="18"/>
  <c r="I60" i="18"/>
  <c r="I29" i="18" s="1"/>
  <c r="G61" i="18"/>
  <c r="G30" i="18" s="1"/>
  <c r="E62" i="18"/>
  <c r="E31" i="18" s="1"/>
  <c r="M62" i="18"/>
  <c r="M31" i="18" s="1"/>
  <c r="K63" i="18"/>
  <c r="J57" i="17"/>
  <c r="F59" i="17"/>
  <c r="F29" i="17" s="1"/>
  <c r="L60" i="17"/>
  <c r="H62" i="17"/>
  <c r="F26" i="18"/>
  <c r="D59" i="18"/>
  <c r="J60" i="18"/>
  <c r="J29" i="18" s="1"/>
  <c r="F62" i="18"/>
  <c r="F31" i="18" s="1"/>
  <c r="L63" i="18"/>
  <c r="H32" i="18"/>
  <c r="D32" i="18"/>
  <c r="D31" i="18"/>
  <c r="L31" i="18"/>
  <c r="H29" i="18"/>
  <c r="F30" i="18"/>
  <c r="I32" i="18"/>
  <c r="K32" i="18"/>
  <c r="H31" i="18"/>
  <c r="L30" i="17"/>
  <c r="E30" i="17"/>
  <c r="L29" i="17"/>
  <c r="L32" i="17"/>
  <c r="M29" i="17"/>
  <c r="E32" i="17"/>
  <c r="M32" i="17"/>
  <c r="F32" i="17"/>
  <c r="D29" i="17"/>
  <c r="D30" i="17"/>
  <c r="D32" i="17"/>
  <c r="J29" i="17"/>
  <c r="F31" i="17"/>
  <c r="H32" i="17"/>
  <c r="G29" i="17"/>
  <c r="K31" i="17"/>
  <c r="I32" i="17"/>
  <c r="H29" i="17"/>
  <c r="J32" i="17"/>
  <c r="I31" i="17"/>
  <c r="J31" i="17"/>
  <c r="G30" i="17"/>
  <c r="D32" i="12"/>
  <c r="D59" i="12"/>
  <c r="D29" i="12" s="1"/>
  <c r="D57" i="12"/>
  <c r="D61" i="12"/>
  <c r="D31" i="12" s="1"/>
  <c r="D60" i="12"/>
  <c r="D30" i="12" s="1"/>
  <c r="D62" i="12"/>
  <c r="D58" i="12"/>
  <c r="F24" i="12" l="1"/>
  <c r="E24" i="12"/>
  <c r="G23" i="12"/>
  <c r="F23" i="12"/>
  <c r="E23" i="12"/>
  <c r="I23" i="12"/>
  <c r="J23" i="12"/>
  <c r="K23" i="12"/>
  <c r="L23" i="12"/>
  <c r="M23" i="12"/>
  <c r="H23" i="12"/>
  <c r="F26" i="12"/>
  <c r="M82" i="12"/>
  <c r="M72" i="12" s="1"/>
  <c r="L82" i="12"/>
  <c r="L72" i="12" s="1"/>
  <c r="K82" i="12"/>
  <c r="K72" i="12" s="1"/>
  <c r="J82" i="12"/>
  <c r="J72" i="12" s="1"/>
  <c r="I82" i="12"/>
  <c r="I72" i="12" s="1"/>
  <c r="H82" i="12"/>
  <c r="H72" i="12" s="1"/>
  <c r="G82" i="12"/>
  <c r="G72" i="12" s="1"/>
  <c r="F82" i="12"/>
  <c r="F72" i="12" s="1"/>
  <c r="E82" i="12"/>
  <c r="E72" i="12" s="1"/>
  <c r="M81" i="12"/>
  <c r="M71" i="12" s="1"/>
  <c r="L81" i="12"/>
  <c r="L71" i="12" s="1"/>
  <c r="K81" i="12"/>
  <c r="K71" i="12" s="1"/>
  <c r="J81" i="12"/>
  <c r="J71" i="12" s="1"/>
  <c r="I81" i="12"/>
  <c r="I71" i="12" s="1"/>
  <c r="H81" i="12"/>
  <c r="H71" i="12" s="1"/>
  <c r="G81" i="12"/>
  <c r="G71" i="12" s="1"/>
  <c r="F81" i="12"/>
  <c r="F71" i="12" s="1"/>
  <c r="E81" i="12"/>
  <c r="E71" i="12" s="1"/>
  <c r="M80" i="12"/>
  <c r="M70" i="12" s="1"/>
  <c r="L80" i="12"/>
  <c r="L70" i="12" s="1"/>
  <c r="K80" i="12"/>
  <c r="K70" i="12" s="1"/>
  <c r="J80" i="12"/>
  <c r="J70" i="12" s="1"/>
  <c r="I80" i="12"/>
  <c r="I70" i="12" s="1"/>
  <c r="H80" i="12"/>
  <c r="H70" i="12" s="1"/>
  <c r="G80" i="12"/>
  <c r="G70" i="12" s="1"/>
  <c r="F80" i="12"/>
  <c r="F70" i="12" s="1"/>
  <c r="E80" i="12"/>
  <c r="E70" i="12" s="1"/>
  <c r="M79" i="12"/>
  <c r="M69" i="12" s="1"/>
  <c r="L79" i="12"/>
  <c r="L69" i="12" s="1"/>
  <c r="K79" i="12"/>
  <c r="K69" i="12" s="1"/>
  <c r="J79" i="12"/>
  <c r="J69" i="12" s="1"/>
  <c r="I79" i="12"/>
  <c r="I69" i="12" s="1"/>
  <c r="H79" i="12"/>
  <c r="H69" i="12" s="1"/>
  <c r="G79" i="12"/>
  <c r="G69" i="12" s="1"/>
  <c r="F79" i="12"/>
  <c r="F69" i="12" s="1"/>
  <c r="E79" i="12"/>
  <c r="E69" i="12" s="1"/>
  <c r="M78" i="12"/>
  <c r="M68" i="12" s="1"/>
  <c r="L78" i="12"/>
  <c r="L68" i="12" s="1"/>
  <c r="K78" i="12"/>
  <c r="K68" i="12" s="1"/>
  <c r="J78" i="12"/>
  <c r="J68" i="12" s="1"/>
  <c r="I78" i="12"/>
  <c r="I68" i="12" s="1"/>
  <c r="H78" i="12"/>
  <c r="H68" i="12" s="1"/>
  <c r="G78" i="12"/>
  <c r="G68" i="12" s="1"/>
  <c r="F78" i="12"/>
  <c r="F68" i="12" s="1"/>
  <c r="E78" i="12"/>
  <c r="E68" i="12" s="1"/>
  <c r="M77" i="12"/>
  <c r="M67" i="12" s="1"/>
  <c r="L77" i="12"/>
  <c r="L67" i="12" s="1"/>
  <c r="K77" i="12"/>
  <c r="K67" i="12" s="1"/>
  <c r="J77" i="12"/>
  <c r="J67" i="12" s="1"/>
  <c r="I77" i="12"/>
  <c r="I67" i="12" s="1"/>
  <c r="H77" i="12"/>
  <c r="H67" i="12" s="1"/>
  <c r="G77" i="12"/>
  <c r="G67" i="12" s="1"/>
  <c r="F77" i="12"/>
  <c r="F67" i="12" s="1"/>
  <c r="F57" i="12" s="1"/>
  <c r="E77" i="12"/>
  <c r="E67" i="12" s="1"/>
  <c r="E25" i="17" l="1"/>
  <c r="E25" i="18"/>
  <c r="F25" i="17"/>
  <c r="F25" i="18"/>
  <c r="E26" i="17"/>
  <c r="E26" i="18"/>
  <c r="E27" i="17"/>
  <c r="E27" i="18"/>
  <c r="F27" i="18"/>
  <c r="F27" i="17"/>
  <c r="E25" i="12"/>
  <c r="E26" i="12"/>
  <c r="E27" i="12"/>
  <c r="F25" i="12"/>
  <c r="F27" i="12"/>
  <c r="E58" i="12"/>
  <c r="M58" i="12"/>
  <c r="F58" i="12"/>
  <c r="G59" i="12"/>
  <c r="G29" i="12" s="1"/>
  <c r="G60" i="12"/>
  <c r="G30" i="12" s="1"/>
  <c r="F60" i="12"/>
  <c r="F30" i="12" s="1"/>
  <c r="F62" i="12"/>
  <c r="G61" i="12"/>
  <c r="G31" i="12" s="1"/>
  <c r="G62" i="12"/>
  <c r="G57" i="12"/>
  <c r="M59" i="12"/>
  <c r="G58" i="12"/>
  <c r="M62" i="12"/>
  <c r="M57" i="12"/>
  <c r="F59" i="12"/>
  <c r="F29" i="12" s="1"/>
  <c r="M60" i="12"/>
  <c r="E57" i="12"/>
  <c r="E59" i="12"/>
  <c r="E29" i="12" s="1"/>
  <c r="E60" i="12"/>
  <c r="E30" i="12" s="1"/>
  <c r="E61" i="12"/>
  <c r="E31" i="12" s="1"/>
  <c r="F61" i="12"/>
  <c r="F31" i="12" s="1"/>
  <c r="E62" i="12"/>
  <c r="E32" i="12"/>
  <c r="L59" i="12"/>
  <c r="L29" i="12" s="1"/>
  <c r="F32" i="12"/>
  <c r="L60" i="12"/>
  <c r="L30" i="12" s="1"/>
  <c r="G32" i="12"/>
  <c r="L58" i="12"/>
  <c r="I61" i="12"/>
  <c r="I31" i="12" s="1"/>
  <c r="H62" i="12"/>
  <c r="L61" i="12"/>
  <c r="L31" i="12" s="1"/>
  <c r="L32" i="12"/>
  <c r="L62" i="12"/>
  <c r="I59" i="12"/>
  <c r="I29" i="12" s="1"/>
  <c r="J57" i="12"/>
  <c r="J58" i="12"/>
  <c r="I60" i="12"/>
  <c r="I30" i="12" s="1"/>
  <c r="I62" i="12"/>
  <c r="I58" i="12"/>
  <c r="I57" i="12"/>
  <c r="K62" i="12"/>
  <c r="K58" i="12"/>
  <c r="J59" i="12"/>
  <c r="K32" i="12"/>
  <c r="J60" i="12"/>
  <c r="H32" i="12"/>
  <c r="J61" i="12"/>
  <c r="J62" i="12"/>
  <c r="K61" i="12"/>
  <c r="K31" i="12" s="1"/>
  <c r="K57" i="12"/>
  <c r="K59" i="12"/>
  <c r="K29" i="12" s="1"/>
  <c r="K60" i="12"/>
  <c r="K30" i="12" s="1"/>
  <c r="I32" i="12"/>
  <c r="H59" i="12"/>
  <c r="H29" i="12" s="1"/>
  <c r="H60" i="12"/>
  <c r="H30" i="12" s="1"/>
  <c r="H58" i="12"/>
  <c r="M61" i="12"/>
  <c r="L57" i="12"/>
  <c r="H61" i="12"/>
  <c r="H31" i="12" s="1"/>
  <c r="H57" i="12"/>
  <c r="J32" i="12" l="1"/>
  <c r="J31" i="12"/>
  <c r="M32" i="12"/>
  <c r="M31" i="12"/>
  <c r="J30" i="12"/>
  <c r="J29" i="12"/>
  <c r="M30" i="12"/>
  <c r="M29" i="12"/>
</calcChain>
</file>

<file path=xl/sharedStrings.xml><?xml version="1.0" encoding="utf-8"?>
<sst xmlns="http://schemas.openxmlformats.org/spreadsheetml/2006/main" count="372" uniqueCount="70">
  <si>
    <t>GASTOS FINANCIADOS</t>
  </si>
  <si>
    <t>Campaña</t>
  </si>
  <si>
    <t>Baremo</t>
  </si>
  <si>
    <t>PLAZO</t>
  </si>
  <si>
    <t>T.I.N.</t>
  </si>
  <si>
    <t>GASTOS</t>
  </si>
  <si>
    <t>PLANES PROTECCIÓN</t>
  </si>
  <si>
    <t>VIGENCIA</t>
  </si>
  <si>
    <t>RAPPEL</t>
  </si>
  <si>
    <t>APLICACIÓN</t>
  </si>
  <si>
    <t xml:space="preserve">TABLA DE COMISIONES </t>
  </si>
  <si>
    <t>49-60</t>
  </si>
  <si>
    <t>Doble Vida</t>
  </si>
  <si>
    <t xml:space="preserve">“Estimado vendedor / Sr. Financiación: Le recuerdo la obligación de entregar el INE a sus clientes antes de contratar la operación. Así mismo, deberá adecuarlas de forma individualizada para que pueda evaluar si el contrato propuesto se ajusta a sus intereses, a sus necesidades y a su situación financiera. Esta información debe comprender las características de los productos propuestos (comisiones, intereses, seguro voluntario, etc…); los efectos que puede tener sobre el consumidor, incluidas las consecuencias en caso de impago, y, si fuera preciso, una explicación de la información precontractual. Para cualquier duda, le recuerdo que tenemos a su disposición el teléfono: 902 627 223. Opción 1”.
“También le recordamos que para gestionar una financiación en la que se contrate/n seguro/s, debe disponer de la preceptiva formación y poner a la disposición del cliente la información previa que se incorpora en el Folleto Comercial a su disposición. Puede consultar el procedimiento y principales dudas en la Guía de Comercialización de seguros que tiene en su poder. Recuerde que para cualquier cuestión adicional o asesoramiento que solicite el cliente, deberá ponerse en contacto con su gestor comercial de Santander Consumer”.
</t>
  </si>
  <si>
    <t>C.T. Sin Seguro</t>
  </si>
  <si>
    <t>C.T. Vida</t>
  </si>
  <si>
    <t>Ficres</t>
  </si>
  <si>
    <t>C.T. Vida + gap</t>
  </si>
  <si>
    <t>0. Vida + gap</t>
  </si>
  <si>
    <t>PRIMA DE SEGUROS ASEGURADA CON GASTOS FINANCIADOS</t>
  </si>
  <si>
    <r>
      <t>3</t>
    </r>
    <r>
      <rPr>
        <sz val="8"/>
        <rFont val="Century Gothic"/>
        <family val="2"/>
      </rPr>
      <t>. Vida + Des/IT + Siniestro</t>
    </r>
  </si>
  <si>
    <r>
      <t>2</t>
    </r>
    <r>
      <rPr>
        <sz val="8"/>
        <rFont val="Century Gothic"/>
        <family val="2"/>
      </rPr>
      <t>. Vida + Des/IT</t>
    </r>
  </si>
  <si>
    <r>
      <t>1.</t>
    </r>
    <r>
      <rPr>
        <sz val="8"/>
        <rFont val="Century Gothic"/>
        <family val="2"/>
      </rPr>
      <t xml:space="preserve"> Vida</t>
    </r>
  </si>
  <si>
    <r>
      <t>0</t>
    </r>
    <r>
      <rPr>
        <sz val="8"/>
        <rFont val="Century Gothic"/>
        <family val="2"/>
      </rPr>
      <t>. Vida + Siniestro</t>
    </r>
  </si>
  <si>
    <r>
      <t>A</t>
    </r>
    <r>
      <rPr>
        <sz val="8"/>
        <rFont val="Century Gothic"/>
        <family val="2"/>
      </rPr>
      <t>. Siniestro</t>
    </r>
  </si>
  <si>
    <r>
      <t>5</t>
    </r>
    <r>
      <rPr>
        <sz val="8"/>
        <rFont val="Century Gothic"/>
        <family val="2"/>
      </rPr>
      <t>. Vida 2 titulares</t>
    </r>
  </si>
  <si>
    <r>
      <t>4.</t>
    </r>
    <r>
      <rPr>
        <sz val="8"/>
        <rFont val="Century Gothic"/>
        <family val="2"/>
      </rPr>
      <t xml:space="preserve"> Sin Protección</t>
    </r>
  </si>
  <si>
    <t>PRIMA DE SEGUROS ASEGURADA</t>
  </si>
  <si>
    <t>PRIMA SEGUROS</t>
  </si>
  <si>
    <r>
      <t>3</t>
    </r>
    <r>
      <rPr>
        <sz val="8"/>
        <rFont val="Century Gothic"/>
        <family val="2"/>
      </rPr>
      <t>. Vida + Desempleo + Siniestro</t>
    </r>
  </si>
  <si>
    <r>
      <t>2</t>
    </r>
    <r>
      <rPr>
        <sz val="8"/>
        <rFont val="Century Gothic"/>
        <family val="2"/>
      </rPr>
      <t>. Vida + Desempleo</t>
    </r>
  </si>
  <si>
    <t>24 MESES</t>
  </si>
  <si>
    <t>36 MESES</t>
  </si>
  <si>
    <t>48 MESES</t>
  </si>
  <si>
    <t>60 MESES</t>
  </si>
  <si>
    <t>72 MESES</t>
  </si>
  <si>
    <t>84 MESES</t>
  </si>
  <si>
    <t>96 MESES</t>
  </si>
  <si>
    <t>108 MESES</t>
  </si>
  <si>
    <t>120 MESES</t>
  </si>
  <si>
    <t>VIDA</t>
  </si>
  <si>
    <t>SINIESTRO</t>
  </si>
  <si>
    <t>Siniestro Diferido P. COMPLETA</t>
  </si>
  <si>
    <t>(Dif. 2 años)</t>
  </si>
  <si>
    <t>INGRESOS</t>
  </si>
  <si>
    <t>Siniestro Diferido</t>
  </si>
  <si>
    <t>(Dif. 1 años)</t>
  </si>
  <si>
    <t>1. Vida</t>
  </si>
  <si>
    <t>C.T. Gap</t>
  </si>
  <si>
    <t>A. Gap</t>
  </si>
  <si>
    <t>4. Sin Protección</t>
  </si>
  <si>
    <t>12 MESES</t>
  </si>
  <si>
    <t>12-48</t>
  </si>
  <si>
    <r>
      <t xml:space="preserve">C A M P A ÑA   </t>
    </r>
    <r>
      <rPr>
        <b/>
        <sz val="20"/>
        <rFont val="Lucida Handwriting"/>
        <family val="4"/>
      </rPr>
      <t>"Vehículo nuevo tasa  7,99%"</t>
    </r>
    <r>
      <rPr>
        <b/>
        <sz val="20"/>
        <color indexed="8"/>
        <rFont val="Arial"/>
        <family val="2"/>
      </rPr>
      <t xml:space="preserve"> </t>
    </r>
    <r>
      <rPr>
        <b/>
        <sz val="20"/>
        <color indexed="9"/>
        <rFont val="Arial"/>
        <family val="2"/>
      </rPr>
      <t xml:space="preserve">      </t>
    </r>
  </si>
  <si>
    <r>
      <t xml:space="preserve">C A M P A ÑA   </t>
    </r>
    <r>
      <rPr>
        <b/>
        <sz val="20"/>
        <rFont val="Lucida Handwriting"/>
        <family val="4"/>
      </rPr>
      <t>"Vehículo nuevo tasa  8,99%"</t>
    </r>
    <r>
      <rPr>
        <b/>
        <sz val="20"/>
        <color indexed="8"/>
        <rFont val="Arial"/>
        <family val="2"/>
      </rPr>
      <t xml:space="preserve"> </t>
    </r>
    <r>
      <rPr>
        <b/>
        <sz val="20"/>
        <color indexed="9"/>
        <rFont val="Arial"/>
        <family val="2"/>
      </rPr>
      <t xml:space="preserve">      </t>
    </r>
  </si>
  <si>
    <t>Vehículo nuevo hasta 12 meses de antigüedad.</t>
  </si>
  <si>
    <t>Computa y no devenga</t>
  </si>
  <si>
    <r>
      <t xml:space="preserve">C A M P A ÑA   </t>
    </r>
    <r>
      <rPr>
        <b/>
        <sz val="20"/>
        <rFont val="Lucida Handwriting"/>
        <family val="4"/>
      </rPr>
      <t>"Vehículo nuevo tasa  9,99%"</t>
    </r>
    <r>
      <rPr>
        <b/>
        <sz val="20"/>
        <color indexed="8"/>
        <rFont val="Arial"/>
        <family val="2"/>
      </rPr>
      <t xml:space="preserve"> </t>
    </r>
    <r>
      <rPr>
        <b/>
        <sz val="20"/>
        <color indexed="9"/>
        <rFont val="Arial"/>
        <family val="2"/>
      </rPr>
      <t xml:space="preserve">      </t>
    </r>
  </si>
  <si>
    <t>T0M</t>
  </si>
  <si>
    <t>T0N</t>
  </si>
  <si>
    <t>T0O</t>
  </si>
  <si>
    <t>T0P</t>
  </si>
  <si>
    <t>C.T. Vida Plus</t>
  </si>
  <si>
    <t>C.T. Vida Plus + gap</t>
  </si>
  <si>
    <t>1. Vida Plus</t>
  </si>
  <si>
    <t>0. Vida Plus + gap</t>
  </si>
  <si>
    <r>
      <t xml:space="preserve">Nuevas C A M P A Ñ A S   </t>
    </r>
    <r>
      <rPr>
        <b/>
        <sz val="20"/>
        <rFont val="Lucida Handwriting"/>
        <family val="4"/>
      </rPr>
      <t>"Vehículo nuevo  6,99% 7,99%, 8,99% Y 9,99%"</t>
    </r>
    <r>
      <rPr>
        <b/>
        <sz val="20"/>
        <color indexed="8"/>
        <rFont val="Arial"/>
        <family val="2"/>
      </rPr>
      <t xml:space="preserve"> </t>
    </r>
    <r>
      <rPr>
        <b/>
        <sz val="20"/>
        <color indexed="9"/>
        <rFont val="Arial"/>
        <family val="2"/>
      </rPr>
      <t xml:space="preserve">      </t>
    </r>
  </si>
  <si>
    <t>IMPORTE A FINANCIAR</t>
  </si>
  <si>
    <t>COMISION A COBRAR POR AGENTE - PLAZO</t>
  </si>
  <si>
    <t>CUOTA A PAGAR POR EL CLIENTE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</si>
</sst>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000_ ;[Red]\-#,##0.000000\ "/>
    <numFmt numFmtId="165" formatCode="0.0000000000"/>
    <numFmt numFmtId="166" formatCode="0.000000000"/>
    <numFmt numFmtId="167" formatCode="#,##0_ ;[Red]\-#,##0\ "/>
    <numFmt numFmtId="172" formatCode="#,##0.00_ ;[Red]\-#,##0.00\ "/>
  </numFmts>
  <fonts count="38" x14ac:knownFonts="1">
    <font>
      <sz val="10"/>
      <name val="Tahoma"/>
    </font>
    <font>
      <sz val="10"/>
      <name val="Arial"/>
      <family val="2"/>
    </font>
    <font>
      <sz val="8"/>
      <name val="Century Gothic"/>
      <family val="2"/>
    </font>
    <font>
      <sz val="8"/>
      <name val="Arial"/>
      <family val="2"/>
    </font>
    <font>
      <sz val="10"/>
      <name val="Tahoma"/>
      <family val="2"/>
    </font>
    <font>
      <b/>
      <sz val="10"/>
      <color theme="0"/>
      <name val="Arial"/>
      <family val="2"/>
    </font>
    <font>
      <sz val="10"/>
      <color theme="0"/>
      <name val="Arial"/>
      <family val="2"/>
    </font>
    <font>
      <b/>
      <sz val="12"/>
      <name val="Arial"/>
      <family val="2"/>
    </font>
    <font>
      <b/>
      <sz val="20"/>
      <color indexed="10"/>
      <name val="Arial"/>
      <family val="2"/>
    </font>
    <font>
      <b/>
      <sz val="20"/>
      <name val="Lucida Handwriting"/>
      <family val="4"/>
    </font>
    <font>
      <b/>
      <sz val="20"/>
      <color indexed="8"/>
      <name val="Arial"/>
      <family val="2"/>
    </font>
    <font>
      <b/>
      <sz val="20"/>
      <color indexed="9"/>
      <name val="Arial"/>
      <family val="2"/>
    </font>
    <font>
      <b/>
      <sz val="12"/>
      <color indexed="63"/>
      <name val="Arial"/>
      <family val="2"/>
    </font>
    <font>
      <b/>
      <sz val="10"/>
      <name val="Arial"/>
      <family val="2"/>
    </font>
    <font>
      <b/>
      <i/>
      <sz val="10"/>
      <name val="Arial"/>
      <family val="2"/>
    </font>
    <font>
      <b/>
      <sz val="11"/>
      <name val="Century Gothic"/>
      <family val="2"/>
    </font>
    <font>
      <b/>
      <sz val="9"/>
      <name val="Arial"/>
      <family val="2"/>
    </font>
    <font>
      <b/>
      <sz val="22"/>
      <name val="Lucida Handwriting"/>
      <family val="4"/>
    </font>
    <font>
      <b/>
      <sz val="11"/>
      <color rgb="FFFF0000"/>
      <name val="Century Gothic"/>
      <family val="2"/>
    </font>
    <font>
      <b/>
      <sz val="11"/>
      <color rgb="FFFF0000"/>
      <name val="Arial"/>
      <family val="2"/>
    </font>
    <font>
      <b/>
      <sz val="11"/>
      <color theme="1"/>
      <name val="Arial"/>
      <family val="2"/>
    </font>
    <font>
      <b/>
      <sz val="12"/>
      <color theme="0"/>
      <name val="Arial"/>
      <family val="2"/>
    </font>
    <font>
      <sz val="12"/>
      <name val="Arial"/>
      <family val="2"/>
    </font>
    <font>
      <b/>
      <sz val="12"/>
      <color indexed="9"/>
      <name val="Arial"/>
      <family val="2"/>
    </font>
    <font>
      <b/>
      <u/>
      <sz val="8"/>
      <name val="Century Gothic"/>
      <family val="2"/>
    </font>
    <font>
      <sz val="8"/>
      <color indexed="10"/>
      <name val="Century Gothic"/>
      <family val="2"/>
    </font>
    <font>
      <b/>
      <sz val="8"/>
      <name val="Century Gothic"/>
      <family val="2"/>
    </font>
    <font>
      <sz val="10"/>
      <name val="Century Gothic"/>
      <family val="2"/>
    </font>
    <font>
      <b/>
      <sz val="10"/>
      <color rgb="FF000000"/>
      <name val="Arial"/>
      <family val="2"/>
    </font>
    <font>
      <b/>
      <sz val="9"/>
      <color rgb="FFFFFFFF"/>
      <name val="Arial"/>
      <family val="2"/>
    </font>
    <font>
      <sz val="10"/>
      <color theme="1"/>
      <name val="Arial"/>
      <family val="2"/>
    </font>
    <font>
      <sz val="10"/>
      <color rgb="FFFF0000"/>
      <name val="Tahoma"/>
      <family val="2"/>
    </font>
    <font>
      <b/>
      <sz val="10"/>
      <color rgb="FFFF0000"/>
      <name val="Arial"/>
      <family val="2"/>
    </font>
    <font>
      <sz val="10"/>
      <name val="Tahoma"/>
    </font>
    <font>
      <b/>
      <sz val="11"/>
      <name val="Aptos Display"/>
      <family val="2"/>
    </font>
    <font>
      <b/>
      <sz val="12"/>
      <name val="Aptos Display"/>
      <family val="2"/>
    </font>
    <font>
      <b/>
      <sz val="16"/>
      <color theme="0"/>
      <name val="Arial"/>
      <family val="2"/>
    </font>
    <font>
      <b/>
      <sz val="16"/>
      <color theme="8"/>
      <name val="Arial"/>
      <family val="2"/>
    </font>
  </fonts>
  <fills count="27">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indexed="9"/>
        <bgColor indexed="64"/>
      </patternFill>
    </fill>
    <fill>
      <patternFill patternType="solid">
        <fgColor theme="0" tint="-0.34998626667073579"/>
        <bgColor indexed="64"/>
      </patternFill>
    </fill>
    <fill>
      <patternFill patternType="solid">
        <fgColor rgb="FFFFFF99"/>
        <bgColor indexed="64"/>
      </patternFill>
    </fill>
    <fill>
      <patternFill patternType="solid">
        <fgColor indexed="43"/>
        <bgColor indexed="64"/>
      </patternFill>
    </fill>
    <fill>
      <patternFill patternType="solid">
        <fgColor rgb="FFFFCC99"/>
        <bgColor indexed="64"/>
      </patternFill>
    </fill>
    <fill>
      <patternFill patternType="solid">
        <fgColor indexed="47"/>
        <bgColor indexed="64"/>
      </patternFill>
    </fill>
    <fill>
      <patternFill patternType="solid">
        <fgColor rgb="FFCCFFFF"/>
        <bgColor indexed="64"/>
      </patternFill>
    </fill>
    <fill>
      <patternFill patternType="solid">
        <fgColor indexed="41"/>
        <bgColor indexed="64"/>
      </patternFill>
    </fill>
    <fill>
      <patternFill patternType="solid">
        <fgColor rgb="FFCCFFCC"/>
        <bgColor indexed="64"/>
      </patternFill>
    </fill>
    <fill>
      <patternFill patternType="solid">
        <fgColor indexed="42"/>
        <bgColor indexed="64"/>
      </patternFill>
    </fill>
    <fill>
      <patternFill patternType="solid">
        <fgColor rgb="FFFF99CC"/>
        <bgColor indexed="64"/>
      </patternFill>
    </fill>
    <fill>
      <patternFill patternType="solid">
        <fgColor indexed="45"/>
        <bgColor indexed="64"/>
      </patternFill>
    </fill>
    <fill>
      <patternFill patternType="solid">
        <fgColor theme="2" tint="-0.249977111117893"/>
        <bgColor indexed="64"/>
      </patternFill>
    </fill>
    <fill>
      <patternFill patternType="solid">
        <fgColor indexed="50"/>
        <bgColor indexed="64"/>
      </patternFill>
    </fill>
    <fill>
      <patternFill patternType="solid">
        <fgColor indexed="46"/>
        <bgColor indexed="64"/>
      </patternFill>
    </fill>
    <fill>
      <patternFill patternType="solid">
        <fgColor indexed="40"/>
        <bgColor indexed="64"/>
      </patternFill>
    </fill>
    <fill>
      <patternFill patternType="solid">
        <fgColor theme="0" tint="-0.14999847407452621"/>
        <bgColor indexed="64"/>
      </patternFill>
    </fill>
    <fill>
      <patternFill patternType="solid">
        <fgColor rgb="FFD0CECE"/>
        <bgColor indexed="64"/>
      </patternFill>
    </fill>
    <fill>
      <patternFill patternType="solid">
        <fgColor rgb="FFE7E6E6"/>
        <bgColor indexed="64"/>
      </patternFill>
    </fill>
    <fill>
      <patternFill patternType="solid">
        <fgColor theme="0"/>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6"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23"/>
      </left>
      <right/>
      <top style="medium">
        <color indexed="23"/>
      </top>
      <bottom style="medium">
        <color indexed="23"/>
      </bottom>
      <diagonal/>
    </border>
    <border>
      <left/>
      <right style="thin">
        <color indexed="23"/>
      </right>
      <top style="medium">
        <color indexed="23"/>
      </top>
      <bottom style="medium">
        <color indexed="23"/>
      </bottom>
      <diagonal/>
    </border>
    <border>
      <left style="medium">
        <color indexed="23"/>
      </left>
      <right/>
      <top style="medium">
        <color indexed="23"/>
      </top>
      <bottom/>
      <diagonal/>
    </border>
    <border>
      <left/>
      <right style="thin">
        <color indexed="23"/>
      </right>
      <top style="medium">
        <color indexed="23"/>
      </top>
      <bottom/>
      <diagonal/>
    </border>
    <border>
      <left style="thin">
        <color indexed="23"/>
      </left>
      <right style="thin">
        <color indexed="23"/>
      </right>
      <top/>
      <bottom/>
      <diagonal/>
    </border>
    <border>
      <left style="medium">
        <color indexed="23"/>
      </left>
      <right/>
      <top/>
      <bottom/>
      <diagonal/>
    </border>
    <border>
      <left/>
      <right style="thin">
        <color indexed="23"/>
      </right>
      <top/>
      <bottom/>
      <diagonal/>
    </border>
    <border>
      <left style="medium">
        <color indexed="23"/>
      </left>
      <right/>
      <top style="hair">
        <color theme="1" tint="0.499984740745262"/>
      </top>
      <bottom style="hair">
        <color theme="1" tint="0.499984740745262"/>
      </bottom>
      <diagonal/>
    </border>
    <border>
      <left/>
      <right style="thin">
        <color indexed="64"/>
      </right>
      <top style="hair">
        <color theme="1" tint="0.499984740745262"/>
      </top>
      <bottom style="hair">
        <color theme="1" tint="0.499984740745262"/>
      </bottom>
      <diagonal/>
    </border>
    <border>
      <left style="thin">
        <color indexed="23"/>
      </left>
      <right style="thin">
        <color indexed="23"/>
      </right>
      <top style="hair">
        <color indexed="64"/>
      </top>
      <bottom style="hair">
        <color indexed="23"/>
      </bottom>
      <diagonal/>
    </border>
    <border>
      <left style="medium">
        <color indexed="23"/>
      </left>
      <right/>
      <top style="hair">
        <color indexed="23"/>
      </top>
      <bottom style="medium">
        <color indexed="23"/>
      </bottom>
      <diagonal/>
    </border>
    <border>
      <left/>
      <right style="thin">
        <color indexed="64"/>
      </right>
      <top style="hair">
        <color indexed="23"/>
      </top>
      <bottom style="medium">
        <color indexed="23"/>
      </bottom>
      <diagonal/>
    </border>
    <border>
      <left style="thin">
        <color indexed="23"/>
      </left>
      <right style="thin">
        <color indexed="23"/>
      </right>
      <top style="hair">
        <color indexed="64"/>
      </top>
      <bottom style="thin">
        <color indexed="64"/>
      </bottom>
      <diagonal/>
    </border>
    <border>
      <left style="thin">
        <color indexed="23"/>
      </left>
      <right style="thin">
        <color indexed="23"/>
      </right>
      <top style="hair">
        <color indexed="64"/>
      </top>
      <bottom/>
      <diagonal/>
    </border>
    <border>
      <left style="medium">
        <color indexed="23"/>
      </left>
      <right/>
      <top style="hair">
        <color theme="1" tint="0.499984740745262"/>
      </top>
      <bottom style="hair">
        <color indexed="23"/>
      </bottom>
      <diagonal/>
    </border>
    <border>
      <left/>
      <right style="thin">
        <color indexed="64"/>
      </right>
      <top style="hair">
        <color theme="1" tint="0.499984740745262"/>
      </top>
      <bottom style="hair">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9" fontId="4" fillId="0" borderId="0" applyFont="0" applyFill="0" applyBorder="0" applyAlignment="0" applyProtection="0"/>
    <xf numFmtId="0" fontId="1" fillId="0" borderId="0"/>
    <xf numFmtId="0" fontId="1" fillId="0" borderId="0"/>
    <xf numFmtId="9" fontId="4" fillId="0" borderId="0" applyFont="0" applyFill="0" applyBorder="0" applyAlignment="0" applyProtection="0"/>
    <xf numFmtId="0" fontId="4" fillId="0" borderId="0"/>
    <xf numFmtId="0" fontId="1" fillId="0" borderId="0"/>
    <xf numFmtId="43" fontId="33" fillId="0" borderId="0" applyFont="0" applyFill="0" applyBorder="0" applyAlignment="0" applyProtection="0"/>
  </cellStyleXfs>
  <cellXfs count="136">
    <xf numFmtId="0" fontId="0" fillId="0" borderId="0" xfId="0"/>
    <xf numFmtId="0" fontId="2" fillId="0" borderId="0" xfId="2" applyFont="1" applyAlignment="1" applyProtection="1">
      <alignment vertical="center"/>
      <protection hidden="1"/>
    </xf>
    <xf numFmtId="0" fontId="3" fillId="0" borderId="0" xfId="2" applyFont="1" applyAlignment="1" applyProtection="1">
      <alignment vertical="center"/>
      <protection hidden="1"/>
    </xf>
    <xf numFmtId="0" fontId="14" fillId="0" borderId="0" xfId="2" applyFont="1" applyAlignment="1" applyProtection="1">
      <alignment vertical="center"/>
      <protection hidden="1"/>
    </xf>
    <xf numFmtId="0" fontId="1" fillId="0" borderId="0" xfId="2" applyAlignment="1" applyProtection="1">
      <alignment vertical="center"/>
      <protection hidden="1"/>
    </xf>
    <xf numFmtId="10" fontId="13" fillId="0" borderId="0" xfId="1" applyNumberFormat="1" applyFont="1" applyFill="1" applyBorder="1" applyAlignment="1" applyProtection="1">
      <alignment horizontal="center" vertical="center"/>
      <protection locked="0" hidden="1"/>
    </xf>
    <xf numFmtId="0" fontId="13" fillId="0" borderId="0" xfId="2" applyFont="1" applyAlignment="1" applyProtection="1">
      <alignment horizontal="left" vertical="center" indent="2"/>
      <protection hidden="1"/>
    </xf>
    <xf numFmtId="0" fontId="15" fillId="0" borderId="0" xfId="0" applyFont="1" applyAlignment="1" applyProtection="1">
      <alignment vertical="center"/>
      <protection hidden="1"/>
    </xf>
    <xf numFmtId="0" fontId="13" fillId="0" borderId="0" xfId="3" applyFont="1" applyAlignment="1" applyProtection="1">
      <alignment vertical="center"/>
      <protection hidden="1"/>
    </xf>
    <xf numFmtId="0" fontId="1" fillId="0" borderId="0" xfId="3" applyAlignment="1" applyProtection="1">
      <alignment horizontal="left" vertical="center"/>
      <protection hidden="1"/>
    </xf>
    <xf numFmtId="0" fontId="18" fillId="0" borderId="0" xfId="0" applyFont="1" applyAlignment="1" applyProtection="1">
      <alignment vertical="center"/>
      <protection hidden="1"/>
    </xf>
    <xf numFmtId="10" fontId="5" fillId="5" borderId="1" xfId="1" applyNumberFormat="1" applyFont="1" applyFill="1" applyBorder="1" applyAlignment="1" applyProtection="1">
      <alignment horizontal="center" vertical="center"/>
      <protection locked="0" hidden="1"/>
    </xf>
    <xf numFmtId="0" fontId="7" fillId="0" borderId="1" xfId="2" applyFont="1" applyBorder="1" applyAlignment="1" applyProtection="1">
      <alignment horizontal="center" vertical="center"/>
      <protection hidden="1"/>
    </xf>
    <xf numFmtId="14" fontId="13" fillId="0" borderId="0" xfId="2" applyNumberFormat="1" applyFont="1" applyAlignment="1" applyProtection="1">
      <alignment horizontal="left" vertical="center"/>
      <protection locked="0" hidden="1"/>
    </xf>
    <xf numFmtId="0" fontId="6" fillId="0" borderId="0" xfId="0" applyFont="1" applyAlignment="1">
      <alignment horizontal="center" vertical="center"/>
    </xf>
    <xf numFmtId="0" fontId="13" fillId="0" borderId="0" xfId="2" applyFont="1" applyAlignment="1" applyProtection="1">
      <alignment vertical="center"/>
      <protection hidden="1"/>
    </xf>
    <xf numFmtId="0" fontId="1" fillId="4" borderId="0" xfId="2" applyFill="1" applyAlignment="1" applyProtection="1">
      <alignment horizontal="left" vertical="center" indent="4"/>
      <protection hidden="1"/>
    </xf>
    <xf numFmtId="0" fontId="4" fillId="4" borderId="0" xfId="0" applyFont="1" applyFill="1"/>
    <xf numFmtId="164" fontId="1" fillId="0" borderId="0" xfId="2" applyNumberFormat="1" applyAlignment="1" applyProtection="1">
      <alignment horizontal="center" vertical="center"/>
      <protection hidden="1"/>
    </xf>
    <xf numFmtId="0" fontId="16" fillId="0" borderId="0" xfId="0" applyFont="1" applyAlignment="1">
      <alignment vertical="top" wrapText="1"/>
    </xf>
    <xf numFmtId="10" fontId="22" fillId="0" borderId="6" xfId="2" applyNumberFormat="1" applyFont="1" applyBorder="1" applyAlignment="1" applyProtection="1">
      <alignment horizontal="center" vertical="center"/>
      <protection hidden="1"/>
    </xf>
    <xf numFmtId="0" fontId="23" fillId="0" borderId="8" xfId="2" applyFont="1" applyBorder="1" applyAlignment="1" applyProtection="1">
      <alignment horizontal="center" vertical="center"/>
      <protection hidden="1"/>
    </xf>
    <xf numFmtId="164" fontId="22" fillId="0" borderId="11" xfId="2" applyNumberFormat="1" applyFont="1" applyBorder="1" applyAlignment="1" applyProtection="1">
      <alignment horizontal="center" vertical="center"/>
      <protection hidden="1"/>
    </xf>
    <xf numFmtId="164" fontId="22" fillId="0" borderId="14" xfId="2" applyNumberFormat="1" applyFont="1" applyBorder="1" applyAlignment="1" applyProtection="1">
      <alignment horizontal="center" vertical="center"/>
      <protection hidden="1"/>
    </xf>
    <xf numFmtId="0" fontId="17" fillId="0" borderId="0" xfId="2" applyFont="1" applyAlignment="1" applyProtection="1">
      <alignment horizontal="center" vertical="center"/>
      <protection locked="0" hidden="1"/>
    </xf>
    <xf numFmtId="0" fontId="21" fillId="3" borderId="3" xfId="2" applyFont="1" applyFill="1" applyBorder="1" applyAlignment="1" applyProtection="1">
      <alignment horizontal="center" vertical="center"/>
      <protection hidden="1"/>
    </xf>
    <xf numFmtId="0" fontId="20"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4" fillId="0" borderId="0" xfId="2" applyFont="1" applyAlignment="1" applyProtection="1">
      <alignment vertical="center"/>
      <protection hidden="1"/>
    </xf>
    <xf numFmtId="165" fontId="25" fillId="0" borderId="0" xfId="2" applyNumberFormat="1" applyFont="1" applyAlignment="1" applyProtection="1">
      <alignment vertical="center"/>
      <protection hidden="1"/>
    </xf>
    <xf numFmtId="166" fontId="2" fillId="7" borderId="0" xfId="2" applyNumberFormat="1" applyFont="1" applyFill="1" applyAlignment="1" applyProtection="1">
      <alignment vertical="center"/>
      <protection hidden="1"/>
    </xf>
    <xf numFmtId="166" fontId="2" fillId="9" borderId="0" xfId="2" applyNumberFormat="1" applyFont="1" applyFill="1" applyAlignment="1" applyProtection="1">
      <alignment vertical="center"/>
      <protection hidden="1"/>
    </xf>
    <xf numFmtId="166" fontId="2" fillId="11" borderId="0" xfId="2" applyNumberFormat="1" applyFont="1" applyFill="1" applyAlignment="1" applyProtection="1">
      <alignment vertical="center"/>
      <protection hidden="1"/>
    </xf>
    <xf numFmtId="166" fontId="2" fillId="13" borderId="0" xfId="2" applyNumberFormat="1" applyFont="1" applyFill="1" applyAlignment="1" applyProtection="1">
      <alignment vertical="center"/>
      <protection hidden="1"/>
    </xf>
    <xf numFmtId="166" fontId="2" fillId="15" borderId="0" xfId="2" applyNumberFormat="1" applyFont="1" applyFill="1" applyAlignment="1" applyProtection="1">
      <alignment vertical="center"/>
      <protection hidden="1"/>
    </xf>
    <xf numFmtId="166" fontId="2" fillId="16" borderId="0" xfId="2" applyNumberFormat="1" applyFont="1" applyFill="1" applyAlignment="1" applyProtection="1">
      <alignment vertical="center"/>
      <protection hidden="1"/>
    </xf>
    <xf numFmtId="165" fontId="2" fillId="0" borderId="0" xfId="2" applyNumberFormat="1" applyFont="1" applyAlignment="1" applyProtection="1">
      <alignment vertical="center"/>
      <protection hidden="1"/>
    </xf>
    <xf numFmtId="0" fontId="2" fillId="0" borderId="0" xfId="2" applyFont="1" applyAlignment="1" applyProtection="1">
      <alignment horizontal="center" vertical="center"/>
      <protection hidden="1"/>
    </xf>
    <xf numFmtId="166" fontId="2" fillId="0" borderId="0" xfId="2" applyNumberFormat="1" applyFont="1" applyAlignment="1" applyProtection="1">
      <alignment vertical="center"/>
      <protection hidden="1"/>
    </xf>
    <xf numFmtId="0" fontId="4" fillId="0" borderId="0" xfId="5" applyAlignment="1">
      <alignment horizontal="center"/>
    </xf>
    <xf numFmtId="0" fontId="2" fillId="0" borderId="0" xfId="6" applyFont="1" applyAlignment="1">
      <alignment horizontal="right"/>
    </xf>
    <xf numFmtId="166" fontId="4" fillId="11" borderId="0" xfId="5" applyNumberFormat="1" applyFill="1"/>
    <xf numFmtId="166" fontId="27" fillId="11" borderId="0" xfId="2" applyNumberFormat="1" applyFont="1" applyFill="1" applyAlignment="1" applyProtection="1">
      <alignment vertical="center"/>
      <protection hidden="1"/>
    </xf>
    <xf numFmtId="166" fontId="27" fillId="15" borderId="0" xfId="2" applyNumberFormat="1" applyFont="1" applyFill="1" applyAlignment="1" applyProtection="1">
      <alignment vertical="center"/>
      <protection hidden="1"/>
    </xf>
    <xf numFmtId="166" fontId="4" fillId="15" borderId="0" xfId="5" applyNumberFormat="1" applyFill="1"/>
    <xf numFmtId="166" fontId="4" fillId="17" borderId="0" xfId="5" applyNumberFormat="1" applyFill="1"/>
    <xf numFmtId="166" fontId="27" fillId="17" borderId="0" xfId="2" applyNumberFormat="1" applyFont="1" applyFill="1" applyAlignment="1" applyProtection="1">
      <alignment vertical="center"/>
      <protection hidden="1"/>
    </xf>
    <xf numFmtId="166" fontId="4" fillId="18" borderId="0" xfId="5" applyNumberFormat="1" applyFill="1"/>
    <xf numFmtId="166" fontId="27" fillId="18" borderId="0" xfId="2" applyNumberFormat="1" applyFont="1" applyFill="1" applyAlignment="1" applyProtection="1">
      <alignment vertical="center"/>
      <protection hidden="1"/>
    </xf>
    <xf numFmtId="166" fontId="27" fillId="19" borderId="0" xfId="2" applyNumberFormat="1" applyFont="1" applyFill="1" applyAlignment="1" applyProtection="1">
      <alignment vertical="center"/>
      <protection hidden="1"/>
    </xf>
    <xf numFmtId="166" fontId="4" fillId="19" borderId="0" xfId="5" applyNumberFormat="1" applyFill="1"/>
    <xf numFmtId="166" fontId="4" fillId="0" borderId="0" xfId="5" applyNumberFormat="1"/>
    <xf numFmtId="166" fontId="27" fillId="0" borderId="0" xfId="2" applyNumberFormat="1" applyFont="1" applyAlignment="1" applyProtection="1">
      <alignment vertical="center"/>
      <protection hidden="1"/>
    </xf>
    <xf numFmtId="166" fontId="2" fillId="0" borderId="0" xfId="6" applyNumberFormat="1" applyFont="1" applyAlignment="1">
      <alignment horizontal="right"/>
    </xf>
    <xf numFmtId="166" fontId="2" fillId="0" borderId="0" xfId="5" applyNumberFormat="1" applyFont="1" applyAlignment="1">
      <alignment horizontal="right" vertical="center"/>
    </xf>
    <xf numFmtId="0" fontId="26" fillId="0" borderId="0" xfId="2" applyFont="1" applyAlignment="1" applyProtection="1">
      <alignment vertical="center"/>
      <protection hidden="1"/>
    </xf>
    <xf numFmtId="0" fontId="13" fillId="20" borderId="1" xfId="2" applyFont="1" applyFill="1" applyBorder="1" applyAlignment="1" applyProtection="1">
      <alignment horizontal="center" vertical="center"/>
      <protection hidden="1"/>
    </xf>
    <xf numFmtId="164" fontId="2" fillId="0" borderId="0" xfId="2" applyNumberFormat="1" applyFont="1" applyAlignment="1" applyProtection="1">
      <alignment vertical="center"/>
      <protection hidden="1"/>
    </xf>
    <xf numFmtId="0" fontId="2" fillId="4" borderId="0" xfId="5" applyFont="1" applyFill="1"/>
    <xf numFmtId="164" fontId="22" fillId="0" borderId="15" xfId="2" applyNumberFormat="1" applyFont="1" applyBorder="1" applyAlignment="1" applyProtection="1">
      <alignment horizontal="center" vertical="center"/>
      <protection hidden="1"/>
    </xf>
    <xf numFmtId="10" fontId="22" fillId="0" borderId="8" xfId="2" applyNumberFormat="1" applyFont="1" applyBorder="1" applyAlignment="1" applyProtection="1">
      <alignment horizontal="center" vertical="center"/>
      <protection hidden="1"/>
    </xf>
    <xf numFmtId="0" fontId="28" fillId="22" borderId="1" xfId="5" applyFont="1" applyFill="1" applyBorder="1" applyAlignment="1">
      <alignment horizontal="center" vertical="center"/>
    </xf>
    <xf numFmtId="0" fontId="29" fillId="3" borderId="1" xfId="5" applyFont="1" applyFill="1" applyBorder="1" applyAlignment="1">
      <alignment vertical="center"/>
    </xf>
    <xf numFmtId="10" fontId="30" fillId="0" borderId="1" xfId="5" applyNumberFormat="1" applyFont="1" applyBorder="1" applyAlignment="1">
      <alignment horizontal="center" vertical="center"/>
    </xf>
    <xf numFmtId="166" fontId="4" fillId="11" borderId="0" xfId="0" applyNumberFormat="1" applyFont="1" applyFill="1"/>
    <xf numFmtId="166" fontId="31" fillId="15" borderId="0" xfId="0" applyNumberFormat="1" applyFont="1" applyFill="1"/>
    <xf numFmtId="166" fontId="4" fillId="17" borderId="0" xfId="0" applyNumberFormat="1" applyFont="1" applyFill="1"/>
    <xf numFmtId="166" fontId="4" fillId="18" borderId="0" xfId="0" applyNumberFormat="1" applyFont="1" applyFill="1"/>
    <xf numFmtId="164" fontId="22" fillId="23" borderId="11" xfId="2" applyNumberFormat="1" applyFont="1" applyFill="1" applyBorder="1" applyAlignment="1" applyProtection="1">
      <alignment horizontal="center" vertical="center"/>
      <protection hidden="1"/>
    </xf>
    <xf numFmtId="0" fontId="32" fillId="0" borderId="0" xfId="2" applyFont="1" applyAlignment="1" applyProtection="1">
      <alignment vertical="center"/>
      <protection locked="0" hidden="1"/>
    </xf>
    <xf numFmtId="49" fontId="28" fillId="22" borderId="1" xfId="5" applyNumberFormat="1" applyFont="1" applyFill="1" applyBorder="1" applyAlignment="1">
      <alignment horizontal="center" vertical="center"/>
    </xf>
    <xf numFmtId="0" fontId="12" fillId="0" borderId="0" xfId="2" applyFont="1" applyAlignment="1" applyProtection="1">
      <alignment vertical="center"/>
      <protection hidden="1"/>
    </xf>
    <xf numFmtId="0" fontId="17" fillId="0" borderId="0" xfId="2" applyFont="1" applyAlignment="1" applyProtection="1">
      <alignment vertical="center"/>
      <protection locked="0" hidden="1"/>
    </xf>
    <xf numFmtId="0" fontId="28" fillId="23" borderId="0" xfId="5" applyFont="1" applyFill="1" applyAlignment="1">
      <alignment horizontal="center" vertical="center"/>
    </xf>
    <xf numFmtId="49" fontId="28" fillId="23" borderId="0" xfId="5" applyNumberFormat="1" applyFont="1" applyFill="1" applyAlignment="1">
      <alignment horizontal="center" vertical="center"/>
    </xf>
    <xf numFmtId="0" fontId="29" fillId="23" borderId="0" xfId="5" applyFont="1" applyFill="1" applyAlignment="1">
      <alignment vertical="center"/>
    </xf>
    <xf numFmtId="10" fontId="30" fillId="23" borderId="0" xfId="5" applyNumberFormat="1" applyFont="1" applyFill="1" applyAlignment="1">
      <alignment horizontal="center" vertical="center"/>
    </xf>
    <xf numFmtId="0" fontId="21" fillId="3" borderId="2" xfId="2" applyFont="1" applyFill="1" applyBorder="1" applyAlignment="1" applyProtection="1">
      <alignment horizontal="center" vertical="center"/>
      <protection hidden="1"/>
    </xf>
    <xf numFmtId="0" fontId="21" fillId="3" borderId="3" xfId="2" applyFont="1" applyFill="1" applyBorder="1" applyAlignment="1" applyProtection="1">
      <alignment horizontal="center" vertical="center"/>
      <protection hidden="1"/>
    </xf>
    <xf numFmtId="0" fontId="22" fillId="4" borderId="9" xfId="2" applyFont="1" applyFill="1" applyBorder="1" applyAlignment="1" applyProtection="1">
      <alignment horizontal="left" vertical="center" indent="4"/>
      <protection hidden="1"/>
    </xf>
    <xf numFmtId="0" fontId="22" fillId="4" borderId="10" xfId="2" applyFont="1" applyFill="1" applyBorder="1" applyAlignment="1" applyProtection="1">
      <alignment horizontal="left" vertical="center" indent="4"/>
      <protection hidden="1"/>
    </xf>
    <xf numFmtId="0" fontId="22" fillId="4" borderId="16" xfId="2" applyFont="1" applyFill="1" applyBorder="1" applyAlignment="1" applyProtection="1">
      <alignment horizontal="left" vertical="center" indent="4"/>
      <protection hidden="1"/>
    </xf>
    <xf numFmtId="0" fontId="22" fillId="4" borderId="17" xfId="2" applyFont="1" applyFill="1" applyBorder="1" applyAlignment="1" applyProtection="1">
      <alignment horizontal="left" vertical="center" indent="4"/>
      <protection hidden="1"/>
    </xf>
    <xf numFmtId="0" fontId="22" fillId="4" borderId="12" xfId="2" applyFont="1" applyFill="1" applyBorder="1" applyAlignment="1" applyProtection="1">
      <alignment horizontal="left" vertical="center" indent="4"/>
      <protection hidden="1"/>
    </xf>
    <xf numFmtId="0" fontId="22" fillId="4" borderId="13" xfId="2" applyFont="1" applyFill="1" applyBorder="1" applyAlignment="1" applyProtection="1">
      <alignment horizontal="left" vertical="center" indent="4"/>
      <protection hidden="1"/>
    </xf>
    <xf numFmtId="0" fontId="22" fillId="0" borderId="7" xfId="2" applyFont="1" applyBorder="1" applyAlignment="1" applyProtection="1">
      <alignment horizontal="center" vertical="center"/>
      <protection hidden="1"/>
    </xf>
    <xf numFmtId="0" fontId="22" fillId="0" borderId="8" xfId="2" applyFont="1" applyBorder="1" applyAlignment="1" applyProtection="1">
      <alignment horizontal="center" vertical="center"/>
      <protection hidden="1"/>
    </xf>
    <xf numFmtId="0" fontId="22" fillId="0" borderId="4" xfId="2" applyFont="1" applyBorder="1" applyAlignment="1" applyProtection="1">
      <alignment horizontal="center" vertical="center"/>
      <protection hidden="1"/>
    </xf>
    <xf numFmtId="0" fontId="22" fillId="0" borderId="5" xfId="2" applyFont="1" applyBorder="1" applyAlignment="1" applyProtection="1">
      <alignment horizontal="center" vertical="center"/>
      <protection hidden="1"/>
    </xf>
    <xf numFmtId="0" fontId="16" fillId="0" borderId="0" xfId="0" applyFont="1" applyAlignment="1">
      <alignment horizontal="center" vertical="top" wrapText="1"/>
    </xf>
    <xf numFmtId="0" fontId="20"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7" fillId="0" borderId="0" xfId="2" applyFont="1" applyAlignment="1" applyProtection="1">
      <alignment horizontal="center" vertical="center"/>
      <protection hidden="1"/>
    </xf>
    <xf numFmtId="0" fontId="7" fillId="0" borderId="0" xfId="0" applyFont="1" applyAlignment="1">
      <alignment horizontal="center" vertical="center"/>
    </xf>
    <xf numFmtId="0" fontId="8" fillId="2" borderId="0" xfId="2" applyFont="1" applyFill="1" applyAlignment="1" applyProtection="1">
      <alignment horizontal="center" vertical="center"/>
      <protection locked="0" hidden="1"/>
    </xf>
    <xf numFmtId="0" fontId="20" fillId="21" borderId="1" xfId="5" applyFont="1" applyFill="1" applyBorder="1" applyAlignment="1">
      <alignment horizontal="center" vertical="center"/>
    </xf>
    <xf numFmtId="0" fontId="20" fillId="23" borderId="0" xfId="5" applyFont="1" applyFill="1" applyAlignment="1">
      <alignment horizontal="center" vertical="center"/>
    </xf>
    <xf numFmtId="0" fontId="26" fillId="6" borderId="0" xfId="2" applyFont="1" applyFill="1" applyAlignment="1" applyProtection="1">
      <alignment vertical="center"/>
      <protection hidden="1"/>
    </xf>
    <xf numFmtId="0" fontId="26" fillId="8" borderId="0" xfId="2" applyFont="1" applyFill="1" applyAlignment="1" applyProtection="1">
      <alignment vertical="center"/>
      <protection hidden="1"/>
    </xf>
    <xf numFmtId="0" fontId="26" fillId="10" borderId="0" xfId="2" applyFont="1" applyFill="1" applyAlignment="1" applyProtection="1">
      <alignment vertical="center"/>
      <protection hidden="1"/>
    </xf>
    <xf numFmtId="0" fontId="2" fillId="10" borderId="0" xfId="5" applyFont="1" applyFill="1"/>
    <xf numFmtId="0" fontId="26" fillId="12" borderId="0" xfId="2" applyFont="1" applyFill="1" applyAlignment="1" applyProtection="1">
      <alignment vertical="center"/>
      <protection hidden="1"/>
    </xf>
    <xf numFmtId="0" fontId="2" fillId="12" borderId="0" xfId="5" applyFont="1" applyFill="1"/>
    <xf numFmtId="0" fontId="26" fillId="14" borderId="0" xfId="2" applyFont="1" applyFill="1" applyAlignment="1" applyProtection="1">
      <alignment vertical="center"/>
      <protection hidden="1"/>
    </xf>
    <xf numFmtId="0" fontId="2" fillId="14" borderId="0" xfId="5" applyFont="1" applyFill="1"/>
    <xf numFmtId="0" fontId="26" fillId="16" borderId="0" xfId="2" applyFont="1" applyFill="1" applyAlignment="1" applyProtection="1">
      <alignment vertical="center"/>
      <protection hidden="1"/>
    </xf>
    <xf numFmtId="0" fontId="2" fillId="16" borderId="0" xfId="5" applyFont="1" applyFill="1"/>
    <xf numFmtId="0" fontId="26" fillId="4" borderId="0" xfId="2" applyFont="1" applyFill="1" applyAlignment="1" applyProtection="1">
      <alignment vertical="center"/>
      <protection hidden="1"/>
    </xf>
    <xf numFmtId="0" fontId="2" fillId="4" borderId="0" xfId="5" applyFont="1" applyFill="1"/>
    <xf numFmtId="0" fontId="7" fillId="0" borderId="4" xfId="2" applyFont="1" applyBorder="1" applyAlignment="1" applyProtection="1">
      <alignment horizontal="center" vertical="center"/>
      <protection hidden="1"/>
    </xf>
    <xf numFmtId="0" fontId="7" fillId="0" borderId="5" xfId="2" applyFont="1" applyBorder="1" applyAlignment="1" applyProtection="1">
      <alignment horizontal="center" vertical="center"/>
      <protection hidden="1"/>
    </xf>
    <xf numFmtId="10" fontId="7" fillId="0" borderId="6" xfId="2" applyNumberFormat="1" applyFont="1" applyBorder="1" applyAlignment="1" applyProtection="1">
      <alignment horizontal="center" vertical="center"/>
      <protection hidden="1"/>
    </xf>
    <xf numFmtId="0" fontId="34" fillId="26" borderId="7" xfId="2" applyFont="1" applyFill="1" applyBorder="1" applyAlignment="1" applyProtection="1">
      <alignment horizontal="center" vertical="center"/>
      <protection hidden="1"/>
    </xf>
    <xf numFmtId="0" fontId="34" fillId="26" borderId="8" xfId="2" applyFont="1" applyFill="1" applyBorder="1" applyAlignment="1" applyProtection="1">
      <alignment horizontal="center" vertical="center"/>
      <protection hidden="1"/>
    </xf>
    <xf numFmtId="10" fontId="34" fillId="26" borderId="6" xfId="2" applyNumberFormat="1" applyFont="1" applyFill="1" applyBorder="1" applyAlignment="1" applyProtection="1">
      <alignment horizontal="center" vertical="center"/>
      <protection hidden="1"/>
    </xf>
    <xf numFmtId="167" fontId="34" fillId="26" borderId="6" xfId="2" applyNumberFormat="1" applyFont="1" applyFill="1" applyBorder="1" applyAlignment="1" applyProtection="1">
      <alignment horizontal="center" vertical="center"/>
      <protection hidden="1"/>
    </xf>
    <xf numFmtId="167" fontId="34" fillId="26" borderId="6" xfId="7" applyNumberFormat="1" applyFont="1" applyFill="1" applyBorder="1" applyAlignment="1" applyProtection="1">
      <alignment horizontal="center" vertical="center"/>
      <protection hidden="1"/>
    </xf>
    <xf numFmtId="10" fontId="34" fillId="26" borderId="8" xfId="2" applyNumberFormat="1" applyFont="1" applyFill="1" applyBorder="1" applyAlignment="1" applyProtection="1">
      <alignment horizontal="center" vertical="center"/>
      <protection hidden="1"/>
    </xf>
    <xf numFmtId="167" fontId="34" fillId="26" borderId="8" xfId="2" applyNumberFormat="1" applyFont="1" applyFill="1" applyBorder="1" applyAlignment="1" applyProtection="1">
      <alignment horizontal="center" vertical="center"/>
      <protection hidden="1"/>
    </xf>
    <xf numFmtId="167" fontId="34" fillId="26" borderId="8" xfId="7" applyNumberFormat="1" applyFont="1" applyFill="1" applyBorder="1" applyAlignment="1" applyProtection="1">
      <alignment horizontal="center" vertical="center"/>
      <protection hidden="1"/>
    </xf>
    <xf numFmtId="0" fontId="35" fillId="25" borderId="9" xfId="2" applyFont="1" applyFill="1" applyBorder="1" applyAlignment="1" applyProtection="1">
      <alignment horizontal="center" vertical="center"/>
      <protection hidden="1"/>
    </xf>
    <xf numFmtId="0" fontId="35" fillId="25" borderId="10" xfId="2" applyFont="1" applyFill="1" applyBorder="1" applyAlignment="1" applyProtection="1">
      <alignment horizontal="center" vertical="center"/>
      <protection hidden="1"/>
    </xf>
    <xf numFmtId="164" fontId="35" fillId="25" borderId="11" xfId="2" applyNumberFormat="1" applyFont="1" applyFill="1" applyBorder="1" applyAlignment="1" applyProtection="1">
      <alignment horizontal="center" vertical="center"/>
      <protection hidden="1"/>
    </xf>
    <xf numFmtId="172" fontId="35" fillId="25" borderId="11" xfId="2" applyNumberFormat="1" applyFont="1" applyFill="1" applyBorder="1" applyAlignment="1" applyProtection="1">
      <alignment horizontal="center" vertical="center"/>
      <protection hidden="1"/>
    </xf>
    <xf numFmtId="0" fontId="35" fillId="25" borderId="16" xfId="2" applyFont="1" applyFill="1" applyBorder="1" applyAlignment="1" applyProtection="1">
      <alignment horizontal="center" vertical="center"/>
      <protection hidden="1"/>
    </xf>
    <xf numFmtId="0" fontId="35" fillId="25" borderId="17" xfId="2" applyFont="1" applyFill="1" applyBorder="1" applyAlignment="1" applyProtection="1">
      <alignment horizontal="center" vertical="center"/>
      <protection hidden="1"/>
    </xf>
    <xf numFmtId="164" fontId="35" fillId="25" borderId="15" xfId="2" applyNumberFormat="1" applyFont="1" applyFill="1" applyBorder="1" applyAlignment="1" applyProtection="1">
      <alignment horizontal="center" vertical="center"/>
      <protection hidden="1"/>
    </xf>
    <xf numFmtId="172" fontId="35" fillId="25" borderId="15" xfId="2" applyNumberFormat="1" applyFont="1" applyFill="1" applyBorder="1" applyAlignment="1" applyProtection="1">
      <alignment horizontal="center" vertical="center"/>
      <protection hidden="1"/>
    </xf>
    <xf numFmtId="0" fontId="35" fillId="25" borderId="12" xfId="2" applyFont="1" applyFill="1" applyBorder="1" applyAlignment="1" applyProtection="1">
      <alignment horizontal="center" vertical="center"/>
      <protection hidden="1"/>
    </xf>
    <xf numFmtId="0" fontId="35" fillId="25" borderId="13" xfId="2" applyFont="1" applyFill="1" applyBorder="1" applyAlignment="1" applyProtection="1">
      <alignment horizontal="center" vertical="center"/>
      <protection hidden="1"/>
    </xf>
    <xf numFmtId="164" fontId="35" fillId="25" borderId="14" xfId="2" applyNumberFormat="1" applyFont="1" applyFill="1" applyBorder="1" applyAlignment="1" applyProtection="1">
      <alignment horizontal="center" vertical="center"/>
      <protection hidden="1"/>
    </xf>
    <xf numFmtId="172" fontId="35" fillId="25" borderId="14" xfId="2" applyNumberFormat="1" applyFont="1" applyFill="1" applyBorder="1" applyAlignment="1" applyProtection="1">
      <alignment horizontal="center" vertical="center"/>
      <protection hidden="1"/>
    </xf>
    <xf numFmtId="0" fontId="4" fillId="4" borderId="0" xfId="0" applyFont="1" applyFill="1" applyProtection="1"/>
    <xf numFmtId="0" fontId="16" fillId="0" borderId="0" xfId="0" applyFont="1" applyAlignment="1" applyProtection="1">
      <alignment vertical="top" wrapText="1"/>
    </xf>
    <xf numFmtId="0" fontId="36" fillId="24" borderId="18" xfId="2" applyFont="1" applyFill="1" applyBorder="1" applyAlignment="1" applyProtection="1">
      <alignment horizontal="center" vertical="center"/>
      <protection hidden="1"/>
    </xf>
    <xf numFmtId="167" fontId="37" fillId="0" borderId="19" xfId="2" applyNumberFormat="1" applyFont="1" applyBorder="1" applyAlignment="1" applyProtection="1">
      <alignment horizontal="center" vertical="center"/>
      <protection locked="0" hidden="1"/>
    </xf>
  </cellXfs>
  <cellStyles count="8">
    <cellStyle name="Millares" xfId="7" builtinId="3"/>
    <cellStyle name="Normal" xfId="0" builtinId="0"/>
    <cellStyle name="Normal 2" xfId="5" xr:uid="{00000000-0005-0000-0000-000001000000}"/>
    <cellStyle name="Normal_CAMPAÑA 2 TRAMOS" xfId="3" xr:uid="{00000000-0005-0000-0000-000002000000}"/>
    <cellStyle name="Normal_Libro2" xfId="6" xr:uid="{00000000-0005-0000-0000-000003000000}"/>
    <cellStyle name="Normal_plantilla definitiva Campaña fin de Año " xfId="2" xr:uid="{00000000-0005-0000-0000-000004000000}"/>
    <cellStyle name="Porcentaje" xfId="1" builtinId="5"/>
    <cellStyle name="Porcentaje 3"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14</xdr:col>
      <xdr:colOff>543743</xdr:colOff>
      <xdr:row>10</xdr:row>
      <xdr:rowOff>126546</xdr:rowOff>
    </xdr:to>
    <xdr:pic>
      <xdr:nvPicPr>
        <xdr:cNvPr id="2" name="Imagen 1">
          <a:extLst>
            <a:ext uri="{FF2B5EF4-FFF2-40B4-BE49-F238E27FC236}">
              <a16:creationId xmlns:a16="http://schemas.microsoft.com/office/drawing/2014/main" id="{76FB796D-E03E-4214-BF4D-0296C10E089B}"/>
            </a:ext>
          </a:extLst>
        </xdr:cNvPr>
        <xdr:cNvPicPr>
          <a:picLocks noChangeAspect="1"/>
        </xdr:cNvPicPr>
      </xdr:nvPicPr>
      <xdr:blipFill>
        <a:blip xmlns:r="http://schemas.openxmlformats.org/officeDocument/2006/relationships" r:embed="rId1"/>
        <a:stretch>
          <a:fillRect/>
        </a:stretch>
      </xdr:blipFill>
      <xdr:spPr>
        <a:xfrm>
          <a:off x="428625" y="342900"/>
          <a:ext cx="11554643" cy="1450521"/>
        </a:xfrm>
        <a:prstGeom prst="rect">
          <a:avLst/>
        </a:prstGeom>
      </xdr:spPr>
    </xdr:pic>
    <xdr:clientData/>
  </xdr:twoCellAnchor>
  <xdr:twoCellAnchor>
    <xdr:from>
      <xdr:col>10</xdr:col>
      <xdr:colOff>85726</xdr:colOff>
      <xdr:row>66</xdr:row>
      <xdr:rowOff>19050</xdr:rowOff>
    </xdr:from>
    <xdr:to>
      <xdr:col>10</xdr:col>
      <xdr:colOff>847726</xdr:colOff>
      <xdr:row>67</xdr:row>
      <xdr:rowOff>19050</xdr:rowOff>
    </xdr:to>
    <xdr:sp macro="" textlink="">
      <xdr:nvSpPr>
        <xdr:cNvPr id="3" name="Rectángulo 2">
          <a:extLst>
            <a:ext uri="{FF2B5EF4-FFF2-40B4-BE49-F238E27FC236}">
              <a16:creationId xmlns:a16="http://schemas.microsoft.com/office/drawing/2014/main" id="{580876F5-28AE-37AC-C8E1-1A8EAA9BA5F9}"/>
            </a:ext>
          </a:extLst>
        </xdr:cNvPr>
        <xdr:cNvSpPr/>
      </xdr:nvSpPr>
      <xdr:spPr>
        <a:xfrm>
          <a:off x="8181976" y="14268450"/>
          <a:ext cx="762000" cy="21907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editAs="oneCell">
    <xdr:from>
      <xdr:col>10</xdr:col>
      <xdr:colOff>66675</xdr:colOff>
      <xdr:row>71</xdr:row>
      <xdr:rowOff>0</xdr:rowOff>
    </xdr:from>
    <xdr:to>
      <xdr:col>10</xdr:col>
      <xdr:colOff>865320</xdr:colOff>
      <xdr:row>72</xdr:row>
      <xdr:rowOff>36979</xdr:rowOff>
    </xdr:to>
    <xdr:pic>
      <xdr:nvPicPr>
        <xdr:cNvPr id="4" name="Imagen 3">
          <a:extLst>
            <a:ext uri="{FF2B5EF4-FFF2-40B4-BE49-F238E27FC236}">
              <a16:creationId xmlns:a16="http://schemas.microsoft.com/office/drawing/2014/main" id="{8BB19930-A22E-81AF-37C1-9A8214B25EC9}"/>
            </a:ext>
          </a:extLst>
        </xdr:cNvPr>
        <xdr:cNvPicPr>
          <a:picLocks noChangeAspect="1"/>
        </xdr:cNvPicPr>
      </xdr:nvPicPr>
      <xdr:blipFill>
        <a:blip xmlns:r="http://schemas.openxmlformats.org/officeDocument/2006/relationships" r:embed="rId2"/>
        <a:stretch>
          <a:fillRect/>
        </a:stretch>
      </xdr:blipFill>
      <xdr:spPr>
        <a:xfrm>
          <a:off x="8162925" y="15344775"/>
          <a:ext cx="798645" cy="256054"/>
        </a:xfrm>
        <a:prstGeom prst="rect">
          <a:avLst/>
        </a:prstGeom>
      </xdr:spPr>
    </xdr:pic>
    <xdr:clientData/>
  </xdr:twoCellAnchor>
  <xdr:twoCellAnchor editAs="oneCell">
    <xdr:from>
      <xdr:col>11</xdr:col>
      <xdr:colOff>38100</xdr:colOff>
      <xdr:row>71</xdr:row>
      <xdr:rowOff>0</xdr:rowOff>
    </xdr:from>
    <xdr:to>
      <xdr:col>11</xdr:col>
      <xdr:colOff>836745</xdr:colOff>
      <xdr:row>72</xdr:row>
      <xdr:rowOff>36979</xdr:rowOff>
    </xdr:to>
    <xdr:pic>
      <xdr:nvPicPr>
        <xdr:cNvPr id="6" name="Imagen 5">
          <a:extLst>
            <a:ext uri="{FF2B5EF4-FFF2-40B4-BE49-F238E27FC236}">
              <a16:creationId xmlns:a16="http://schemas.microsoft.com/office/drawing/2014/main" id="{F4ECEDEB-F4BB-7707-7042-93DC40A1E935}"/>
            </a:ext>
          </a:extLst>
        </xdr:cNvPr>
        <xdr:cNvPicPr>
          <a:picLocks noChangeAspect="1"/>
        </xdr:cNvPicPr>
      </xdr:nvPicPr>
      <xdr:blipFill>
        <a:blip xmlns:r="http://schemas.openxmlformats.org/officeDocument/2006/relationships" r:embed="rId2"/>
        <a:stretch>
          <a:fillRect/>
        </a:stretch>
      </xdr:blipFill>
      <xdr:spPr>
        <a:xfrm>
          <a:off x="9039225" y="15344775"/>
          <a:ext cx="798645" cy="256054"/>
        </a:xfrm>
        <a:prstGeom prst="rect">
          <a:avLst/>
        </a:prstGeom>
      </xdr:spPr>
    </xdr:pic>
    <xdr:clientData/>
  </xdr:twoCellAnchor>
  <xdr:twoCellAnchor editAs="oneCell">
    <xdr:from>
      <xdr:col>12</xdr:col>
      <xdr:colOff>47625</xdr:colOff>
      <xdr:row>71</xdr:row>
      <xdr:rowOff>0</xdr:rowOff>
    </xdr:from>
    <xdr:to>
      <xdr:col>12</xdr:col>
      <xdr:colOff>846270</xdr:colOff>
      <xdr:row>72</xdr:row>
      <xdr:rowOff>36979</xdr:rowOff>
    </xdr:to>
    <xdr:pic>
      <xdr:nvPicPr>
        <xdr:cNvPr id="7" name="Imagen 6">
          <a:extLst>
            <a:ext uri="{FF2B5EF4-FFF2-40B4-BE49-F238E27FC236}">
              <a16:creationId xmlns:a16="http://schemas.microsoft.com/office/drawing/2014/main" id="{83498D9B-3ACF-ABBE-73C1-A9F6B6A83752}"/>
            </a:ext>
          </a:extLst>
        </xdr:cNvPr>
        <xdr:cNvPicPr>
          <a:picLocks noChangeAspect="1"/>
        </xdr:cNvPicPr>
      </xdr:nvPicPr>
      <xdr:blipFill>
        <a:blip xmlns:r="http://schemas.openxmlformats.org/officeDocument/2006/relationships" r:embed="rId2"/>
        <a:stretch>
          <a:fillRect/>
        </a:stretch>
      </xdr:blipFill>
      <xdr:spPr>
        <a:xfrm>
          <a:off x="9953625" y="15344775"/>
          <a:ext cx="798645" cy="256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14</xdr:col>
      <xdr:colOff>400868</xdr:colOff>
      <xdr:row>9</xdr:row>
      <xdr:rowOff>174171</xdr:rowOff>
    </xdr:to>
    <xdr:pic>
      <xdr:nvPicPr>
        <xdr:cNvPr id="2" name="Imagen 1">
          <a:extLst>
            <a:ext uri="{FF2B5EF4-FFF2-40B4-BE49-F238E27FC236}">
              <a16:creationId xmlns:a16="http://schemas.microsoft.com/office/drawing/2014/main" id="{6DA66B87-1019-42CC-BAA2-6E8C7FEB8F05}"/>
            </a:ext>
          </a:extLst>
        </xdr:cNvPr>
        <xdr:cNvPicPr>
          <a:picLocks noChangeAspect="1"/>
        </xdr:cNvPicPr>
      </xdr:nvPicPr>
      <xdr:blipFill>
        <a:blip xmlns:r="http://schemas.openxmlformats.org/officeDocument/2006/relationships" r:embed="rId1"/>
        <a:stretch>
          <a:fillRect/>
        </a:stretch>
      </xdr:blipFill>
      <xdr:spPr>
        <a:xfrm>
          <a:off x="450850" y="292100"/>
          <a:ext cx="12079248" cy="1374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14</xdr:col>
      <xdr:colOff>400868</xdr:colOff>
      <xdr:row>9</xdr:row>
      <xdr:rowOff>174171</xdr:rowOff>
    </xdr:to>
    <xdr:pic>
      <xdr:nvPicPr>
        <xdr:cNvPr id="2" name="Imagen 1">
          <a:extLst>
            <a:ext uri="{FF2B5EF4-FFF2-40B4-BE49-F238E27FC236}">
              <a16:creationId xmlns:a16="http://schemas.microsoft.com/office/drawing/2014/main" id="{3F269538-11D5-4142-9B14-E7396EFE7A82}"/>
            </a:ext>
          </a:extLst>
        </xdr:cNvPr>
        <xdr:cNvPicPr>
          <a:picLocks noChangeAspect="1"/>
        </xdr:cNvPicPr>
      </xdr:nvPicPr>
      <xdr:blipFill>
        <a:blip xmlns:r="http://schemas.openxmlformats.org/officeDocument/2006/relationships" r:embed="rId1"/>
        <a:stretch>
          <a:fillRect/>
        </a:stretch>
      </xdr:blipFill>
      <xdr:spPr>
        <a:xfrm>
          <a:off x="441960" y="274320"/>
          <a:ext cx="11903529" cy="13476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14</xdr:col>
      <xdr:colOff>400868</xdr:colOff>
      <xdr:row>9</xdr:row>
      <xdr:rowOff>174171</xdr:rowOff>
    </xdr:to>
    <xdr:pic>
      <xdr:nvPicPr>
        <xdr:cNvPr id="2" name="Imagen 1">
          <a:extLst>
            <a:ext uri="{FF2B5EF4-FFF2-40B4-BE49-F238E27FC236}">
              <a16:creationId xmlns:a16="http://schemas.microsoft.com/office/drawing/2014/main" id="{E80E975E-5A63-4885-86E8-49C137AAF2D4}"/>
            </a:ext>
          </a:extLst>
        </xdr:cNvPr>
        <xdr:cNvPicPr>
          <a:picLocks noChangeAspect="1"/>
        </xdr:cNvPicPr>
      </xdr:nvPicPr>
      <xdr:blipFill>
        <a:blip xmlns:r="http://schemas.openxmlformats.org/officeDocument/2006/relationships" r:embed="rId1"/>
        <a:stretch>
          <a:fillRect/>
        </a:stretch>
      </xdr:blipFill>
      <xdr:spPr>
        <a:xfrm>
          <a:off x="450850" y="292100"/>
          <a:ext cx="12079248" cy="1374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14</xdr:col>
      <xdr:colOff>400868</xdr:colOff>
      <xdr:row>9</xdr:row>
      <xdr:rowOff>174171</xdr:rowOff>
    </xdr:to>
    <xdr:pic>
      <xdr:nvPicPr>
        <xdr:cNvPr id="2" name="Imagen 1">
          <a:extLst>
            <a:ext uri="{FF2B5EF4-FFF2-40B4-BE49-F238E27FC236}">
              <a16:creationId xmlns:a16="http://schemas.microsoft.com/office/drawing/2014/main" id="{2868A604-9862-4719-8365-872F7DCFB821}"/>
            </a:ext>
          </a:extLst>
        </xdr:cNvPr>
        <xdr:cNvPicPr>
          <a:picLocks noChangeAspect="1"/>
        </xdr:cNvPicPr>
      </xdr:nvPicPr>
      <xdr:blipFill>
        <a:blip xmlns:r="http://schemas.openxmlformats.org/officeDocument/2006/relationships" r:embed="rId1"/>
        <a:stretch>
          <a:fillRect/>
        </a:stretch>
      </xdr:blipFill>
      <xdr:spPr>
        <a:xfrm>
          <a:off x="450850" y="292100"/>
          <a:ext cx="12079248" cy="13743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EA105-AB41-4234-BFC9-88A65156F69F}">
  <dimension ref="B6:X94"/>
  <sheetViews>
    <sheetView tabSelected="1" topLeftCell="A4" workbookViewId="0">
      <selection activeCell="I13" sqref="I13"/>
    </sheetView>
  </sheetViews>
  <sheetFormatPr baseColWidth="10" defaultColWidth="11.5703125" defaultRowHeight="13.5" x14ac:dyDescent="0.2"/>
  <cols>
    <col min="1" max="1" width="6.42578125" style="1" customWidth="1"/>
    <col min="2" max="2" width="40" style="1" customWidth="1"/>
    <col min="3" max="3" width="20.7109375" style="1" customWidth="1"/>
    <col min="4" max="5" width="20.7109375" style="1" hidden="1" customWidth="1"/>
    <col min="6" max="6" width="13.5703125" style="1" hidden="1" customWidth="1"/>
    <col min="7" max="13" width="13.5703125" style="1" customWidth="1"/>
    <col min="14" max="16384" width="11.5703125" style="1"/>
  </cols>
  <sheetData>
    <row r="6" spans="2:13" ht="15" customHeight="1" x14ac:dyDescent="0.2">
      <c r="B6" s="2"/>
      <c r="C6" s="2"/>
      <c r="D6" s="2"/>
      <c r="E6" s="2"/>
      <c r="F6" s="2"/>
      <c r="G6" s="2"/>
      <c r="J6" s="14"/>
      <c r="K6" s="14"/>
    </row>
    <row r="7" spans="2:13" ht="15" customHeight="1" x14ac:dyDescent="0.2">
      <c r="B7" s="2"/>
      <c r="C7" s="2"/>
      <c r="D7" s="2"/>
      <c r="E7" s="2"/>
      <c r="F7" s="2"/>
      <c r="G7" s="2"/>
      <c r="J7" s="92"/>
      <c r="K7" s="92"/>
    </row>
    <row r="8" spans="2:13" ht="15" customHeight="1" x14ac:dyDescent="0.2">
      <c r="B8" s="2"/>
      <c r="C8" s="2"/>
      <c r="D8" s="2"/>
      <c r="E8" s="2"/>
      <c r="F8" s="2"/>
      <c r="G8" s="2"/>
      <c r="J8" s="93"/>
      <c r="K8" s="93"/>
    </row>
    <row r="9" spans="2:13" ht="15" customHeight="1" x14ac:dyDescent="0.2">
      <c r="B9" s="2"/>
      <c r="C9" s="2"/>
      <c r="D9" s="2"/>
      <c r="E9" s="2"/>
      <c r="F9" s="2"/>
      <c r="G9" s="2"/>
      <c r="H9" s="2"/>
      <c r="I9" s="2"/>
      <c r="J9" s="2"/>
      <c r="K9" s="2"/>
      <c r="L9" s="2"/>
    </row>
    <row r="10" spans="2:13" ht="17.850000000000001" customHeight="1" x14ac:dyDescent="0.2">
      <c r="B10" s="2"/>
      <c r="C10" s="2"/>
      <c r="D10" s="2"/>
      <c r="E10" s="2"/>
      <c r="F10" s="2"/>
      <c r="G10" s="2"/>
      <c r="H10" s="2"/>
      <c r="I10" s="2"/>
      <c r="J10" s="2"/>
      <c r="K10" s="2"/>
      <c r="L10" s="2"/>
    </row>
    <row r="11" spans="2:13" ht="40.35" customHeight="1" x14ac:dyDescent="0.2">
      <c r="B11" s="94" t="s">
        <v>66</v>
      </c>
      <c r="C11" s="94"/>
      <c r="D11" s="94"/>
      <c r="E11" s="94"/>
      <c r="F11" s="94"/>
      <c r="G11" s="94"/>
      <c r="H11" s="94"/>
      <c r="I11" s="94"/>
      <c r="J11" s="94"/>
      <c r="K11" s="94"/>
      <c r="L11" s="94"/>
      <c r="M11" s="94"/>
    </row>
    <row r="12" spans="2:13" ht="15" customHeight="1" thickBot="1" x14ac:dyDescent="0.25">
      <c r="B12" s="2"/>
      <c r="C12" s="2"/>
      <c r="D12" s="2"/>
      <c r="E12" s="2"/>
      <c r="F12" s="2"/>
      <c r="G12" s="2"/>
      <c r="H12" s="2"/>
      <c r="I12" s="2"/>
      <c r="J12" s="2"/>
      <c r="K12" s="2"/>
      <c r="L12" s="2"/>
    </row>
    <row r="13" spans="2:13" ht="30" customHeight="1" thickBot="1" x14ac:dyDescent="0.25">
      <c r="B13" s="134" t="s">
        <v>67</v>
      </c>
      <c r="C13" s="135">
        <v>22500</v>
      </c>
      <c r="D13" s="2"/>
      <c r="E13" s="2"/>
      <c r="F13" s="71" t="s">
        <v>0</v>
      </c>
      <c r="G13" s="72"/>
      <c r="H13" s="72"/>
      <c r="I13" s="72"/>
      <c r="J13" s="2"/>
    </row>
    <row r="14" spans="2:13" ht="15" customHeight="1" x14ac:dyDescent="0.2">
      <c r="B14" s="10" t="s">
        <v>55</v>
      </c>
      <c r="C14" s="2"/>
      <c r="D14" s="2"/>
      <c r="E14" s="2"/>
      <c r="F14" s="2"/>
      <c r="G14" s="72"/>
      <c r="H14" s="72"/>
      <c r="I14" s="72"/>
      <c r="J14" s="2"/>
      <c r="K14" s="2"/>
      <c r="L14" s="2"/>
    </row>
    <row r="15" spans="2:13" ht="9.6" customHeight="1" x14ac:dyDescent="0.2">
      <c r="B15" s="2"/>
      <c r="C15" s="2"/>
      <c r="D15" s="2"/>
      <c r="E15" s="2"/>
      <c r="F15" s="2"/>
      <c r="G15" s="24"/>
      <c r="H15" s="24"/>
      <c r="I15" s="24"/>
      <c r="J15" s="2"/>
      <c r="K15" s="2"/>
      <c r="L15" s="2"/>
    </row>
    <row r="16" spans="2:13" ht="15" customHeight="1" x14ac:dyDescent="0.2">
      <c r="G16" s="95" t="s">
        <v>10</v>
      </c>
      <c r="H16" s="95"/>
      <c r="I16" s="95"/>
      <c r="L16" s="2"/>
    </row>
    <row r="17" spans="2:24" ht="15" customHeight="1" x14ac:dyDescent="0.2">
      <c r="G17" s="61" t="s">
        <v>3</v>
      </c>
      <c r="H17" s="70" t="s">
        <v>52</v>
      </c>
      <c r="I17" s="61" t="s">
        <v>11</v>
      </c>
    </row>
    <row r="18" spans="2:24" ht="15" customHeight="1" x14ac:dyDescent="0.2">
      <c r="G18" s="62" t="s">
        <v>12</v>
      </c>
      <c r="H18" s="63">
        <v>5.0000000000000001E-3</v>
      </c>
      <c r="I18" s="63">
        <v>0.01</v>
      </c>
    </row>
    <row r="19" spans="2:24" ht="15" customHeight="1" x14ac:dyDescent="0.2">
      <c r="B19" s="2"/>
      <c r="C19" s="2"/>
      <c r="D19" s="2"/>
      <c r="E19" s="2"/>
      <c r="F19" s="2"/>
      <c r="I19" s="2"/>
      <c r="J19"/>
      <c r="K19"/>
      <c r="L19" s="2"/>
    </row>
    <row r="20" spans="2:24" ht="15" customHeight="1" thickBot="1" x14ac:dyDescent="0.25">
      <c r="B20" s="2"/>
      <c r="C20" s="2"/>
      <c r="D20" s="2"/>
      <c r="E20" s="2"/>
      <c r="F20" s="2"/>
      <c r="G20" s="2"/>
      <c r="H20" s="2"/>
      <c r="I20" s="2"/>
      <c r="J20" s="2"/>
      <c r="K20" s="2"/>
    </row>
    <row r="21" spans="2:24" ht="17.25" customHeight="1" thickBot="1" x14ac:dyDescent="0.25">
      <c r="B21" s="77" t="s">
        <v>68</v>
      </c>
      <c r="C21" s="78"/>
      <c r="D21" s="25">
        <v>12</v>
      </c>
      <c r="E21" s="25">
        <v>24</v>
      </c>
      <c r="F21" s="25">
        <v>36</v>
      </c>
      <c r="G21" s="25">
        <v>48</v>
      </c>
      <c r="H21" s="25">
        <v>60</v>
      </c>
      <c r="I21" s="25">
        <v>72</v>
      </c>
      <c r="J21" s="25">
        <v>84</v>
      </c>
      <c r="K21" s="25">
        <v>96</v>
      </c>
      <c r="L21" s="25">
        <v>108</v>
      </c>
      <c r="M21" s="25">
        <v>120</v>
      </c>
      <c r="N21" s="2"/>
      <c r="O21" s="11" t="s">
        <v>1</v>
      </c>
    </row>
    <row r="22" spans="2:24" ht="17.25" customHeight="1" x14ac:dyDescent="0.2">
      <c r="B22" s="109" t="s">
        <v>4</v>
      </c>
      <c r="C22" s="110"/>
      <c r="D22" s="111">
        <v>6.9900000000000004E-2</v>
      </c>
      <c r="E22" s="111">
        <v>6.9900000000000004E-2</v>
      </c>
      <c r="F22" s="111">
        <v>6.9900000000000004E-2</v>
      </c>
      <c r="G22" s="111">
        <f>+Campaña!G22</f>
        <v>6.9900000000000004E-2</v>
      </c>
      <c r="H22" s="111">
        <f>+Campaña!H22</f>
        <v>6.9900000000000004E-2</v>
      </c>
      <c r="I22" s="111">
        <f>+Campaña!I22</f>
        <v>6.9900000000000004E-2</v>
      </c>
      <c r="J22" s="111">
        <f>+Campaña!J22</f>
        <v>6.9900000000000004E-2</v>
      </c>
      <c r="K22" s="111">
        <f>+Campaña!K22</f>
        <v>6.9900000000000004E-2</v>
      </c>
      <c r="L22" s="111">
        <f>+Campaña!L22</f>
        <v>6.9900000000000004E-2</v>
      </c>
      <c r="M22" s="111">
        <f>+Campaña!M22</f>
        <v>6.9900000000000004E-2</v>
      </c>
      <c r="N22" s="2"/>
      <c r="O22" s="12" t="s">
        <v>58</v>
      </c>
    </row>
    <row r="23" spans="2:24" ht="17.25" customHeight="1" x14ac:dyDescent="0.2">
      <c r="B23" s="85"/>
      <c r="C23" s="86"/>
      <c r="D23" s="20"/>
      <c r="E23" s="20"/>
      <c r="F23" s="20"/>
      <c r="G23" s="20"/>
      <c r="H23" s="20"/>
      <c r="I23" s="20"/>
      <c r="J23" s="20"/>
      <c r="K23" s="20"/>
      <c r="L23" s="20"/>
      <c r="M23" s="20"/>
      <c r="N23" s="2"/>
      <c r="O23" s="11" t="s">
        <v>2</v>
      </c>
    </row>
    <row r="24" spans="2:24" ht="17.25" customHeight="1" x14ac:dyDescent="0.2">
      <c r="B24" s="112" t="s">
        <v>62</v>
      </c>
      <c r="C24" s="113"/>
      <c r="D24" s="114">
        <v>0</v>
      </c>
      <c r="E24" s="114">
        <v>0</v>
      </c>
      <c r="F24" s="114">
        <v>0</v>
      </c>
      <c r="G24" s="115">
        <f>+IF($C$13=0,0,+$C$13*Campaña!G24)</f>
        <v>787.50000000000011</v>
      </c>
      <c r="H24" s="116">
        <f>+IF($C$13=0,0,+$C$13*Campaña!H24)</f>
        <v>1125</v>
      </c>
      <c r="I24" s="116">
        <f>+IF($C$13=0,0,+$C$13*Campaña!I24)</f>
        <v>1350</v>
      </c>
      <c r="J24" s="116">
        <f>+IF($C$13=0,0,+$C$13*Campaña!J24)</f>
        <v>1350</v>
      </c>
      <c r="K24" s="116">
        <f>+IF($C$13=0,0,+$C$13*Campaña!K24)</f>
        <v>1575.0000000000002</v>
      </c>
      <c r="L24" s="116">
        <f>+IF($C$13=0,0,+$C$13*Campaña!L24)</f>
        <v>1575.0000000000002</v>
      </c>
      <c r="M24" s="116">
        <f>+IF($C$13=0,0,+$C$13*Campaña!M24)</f>
        <v>1575.0000000000002</v>
      </c>
      <c r="N24" s="2"/>
      <c r="O24" s="12" t="s">
        <v>58</v>
      </c>
    </row>
    <row r="25" spans="2:24" ht="17.25" customHeight="1" x14ac:dyDescent="0.2">
      <c r="B25" s="112" t="s">
        <v>63</v>
      </c>
      <c r="C25" s="113"/>
      <c r="D25" s="114">
        <v>1.2500000000000001E-2</v>
      </c>
      <c r="E25" s="114">
        <v>1.2500000000000001E-2</v>
      </c>
      <c r="F25" s="114">
        <v>1.2500000000000001E-2</v>
      </c>
      <c r="G25" s="115">
        <f>+IF($C$13=0,0,+$C$13*Campaña!G25)</f>
        <v>1068.75</v>
      </c>
      <c r="H25" s="116">
        <f>+IF($C$13=0,0,+$C$13*Campaña!H25)</f>
        <v>1462.5</v>
      </c>
      <c r="I25" s="116">
        <f>+IF($C$13=0,0,+$C$13*Campaña!I25)</f>
        <v>1687.5</v>
      </c>
      <c r="J25" s="116">
        <f>+IF($C$13=0,0,+$C$13*Campaña!J25)</f>
        <v>1687.5</v>
      </c>
      <c r="K25" s="116">
        <f>+IF($C$13=0,0,+$C$13*Campaña!K25)</f>
        <v>1743.7500000000002</v>
      </c>
      <c r="L25" s="116">
        <f>+IF($C$13=0,0,+$C$13*Campaña!L25)</f>
        <v>1743.7500000000002</v>
      </c>
      <c r="M25" s="116">
        <f>+IF($C$13=0,0,+$C$13*Campaña!M25)</f>
        <v>1743.7500000000002</v>
      </c>
      <c r="N25" s="2"/>
      <c r="O25" s="11" t="s">
        <v>16</v>
      </c>
      <c r="S25" s="55"/>
      <c r="T25" s="55"/>
      <c r="U25" s="55"/>
      <c r="V25" s="55"/>
      <c r="W25" s="55"/>
      <c r="X25" s="55"/>
    </row>
    <row r="26" spans="2:24" ht="17.25" customHeight="1" x14ac:dyDescent="0.2">
      <c r="B26" s="112" t="s">
        <v>48</v>
      </c>
      <c r="C26" s="113"/>
      <c r="D26" s="117">
        <v>0</v>
      </c>
      <c r="E26" s="117">
        <v>0</v>
      </c>
      <c r="F26" s="117">
        <v>0</v>
      </c>
      <c r="G26" s="118">
        <f>+IF($C$13=0,0,+$C$13*Campaña!G26)</f>
        <v>618.75000000000011</v>
      </c>
      <c r="H26" s="119">
        <f>+IF($C$13=0,0,+$C$13*Campaña!H26)</f>
        <v>787.50000000000011</v>
      </c>
      <c r="I26" s="119">
        <f>+IF($C$13=0,0,+$C$13*Campaña!I26)</f>
        <v>787.49999999999989</v>
      </c>
      <c r="J26" s="119">
        <f>+IF($C$13=0,0,+$C$13*Campaña!J26)</f>
        <v>787.49999999999989</v>
      </c>
      <c r="K26" s="119">
        <f>+IF($C$13=0,0,+$C$13*Campaña!K26)</f>
        <v>843.75000000000011</v>
      </c>
      <c r="L26" s="119">
        <f>+IF($C$13=0,0,+$C$13*Campaña!L26)</f>
        <v>843.75000000000011</v>
      </c>
      <c r="M26" s="119">
        <f>+IF($C$13=0,0,+$C$13*Campaña!M26)</f>
        <v>843.75000000000011</v>
      </c>
      <c r="N26" s="2"/>
      <c r="O26" s="12">
        <v>11088</v>
      </c>
      <c r="S26" s="55"/>
      <c r="T26" s="55"/>
      <c r="U26" s="55"/>
      <c r="V26" s="55"/>
      <c r="W26" s="55"/>
      <c r="X26" s="55"/>
    </row>
    <row r="27" spans="2:24" ht="17.25" customHeight="1" thickBot="1" x14ac:dyDescent="0.25">
      <c r="B27" s="112" t="s">
        <v>14</v>
      </c>
      <c r="C27" s="113"/>
      <c r="D27" s="114">
        <v>0</v>
      </c>
      <c r="E27" s="114">
        <v>0</v>
      </c>
      <c r="F27" s="114">
        <v>0</v>
      </c>
      <c r="G27" s="115">
        <f>+IF($C$13=0,0,+$C$13*Campaña!G27)</f>
        <v>337.50000000000006</v>
      </c>
      <c r="H27" s="116">
        <f>+IF($C$13=0,0,+$C$13*Campaña!H27)</f>
        <v>450.00000000000011</v>
      </c>
      <c r="I27" s="116">
        <f>+IF($C$13=0,0,+$C$13*Campaña!I27)</f>
        <v>449.99999999999994</v>
      </c>
      <c r="J27" s="116">
        <f>+IF($C$13=0,0,+$C$13*Campaña!J27)</f>
        <v>449.99999999999994</v>
      </c>
      <c r="K27" s="116">
        <f>+IF($C$13=0,0,+$C$13*Campaña!K27)</f>
        <v>675.00000000000011</v>
      </c>
      <c r="L27" s="116">
        <f>+IF($C$13=0,0,+$C$13*Campaña!L27)</f>
        <v>675.00000000000011</v>
      </c>
      <c r="M27" s="116">
        <f>+IF($C$13=0,0,+$C$13*Campaña!M27)</f>
        <v>675.00000000000011</v>
      </c>
      <c r="N27" s="2"/>
      <c r="S27" s="55"/>
      <c r="T27" s="55"/>
      <c r="U27" s="55"/>
      <c r="V27" s="55"/>
      <c r="W27" s="55"/>
      <c r="X27" s="55"/>
    </row>
    <row r="28" spans="2:24" ht="17.25" customHeight="1" thickBot="1" x14ac:dyDescent="0.25">
      <c r="B28" s="77" t="s">
        <v>69</v>
      </c>
      <c r="C28" s="78"/>
      <c r="D28" s="21"/>
      <c r="E28" s="21"/>
      <c r="F28" s="21"/>
      <c r="G28" s="21"/>
      <c r="H28" s="21"/>
      <c r="I28" s="20"/>
      <c r="J28" s="20"/>
      <c r="N28" s="2"/>
      <c r="S28" s="55"/>
      <c r="T28" s="55"/>
      <c r="U28" s="55"/>
      <c r="V28" s="55"/>
      <c r="W28" s="55"/>
      <c r="X28" s="55"/>
    </row>
    <row r="29" spans="2:24" ht="17.25" customHeight="1" x14ac:dyDescent="0.2">
      <c r="B29" s="120" t="s">
        <v>64</v>
      </c>
      <c r="C29" s="121"/>
      <c r="D29" s="122">
        <v>9.2292568239193684E-2</v>
      </c>
      <c r="E29" s="122">
        <v>4.7989560055833637E-2</v>
      </c>
      <c r="F29" s="122">
        <v>3.3187134450008628E-2</v>
      </c>
      <c r="G29" s="123">
        <f>+IF($C$13=0,0,+$C$13*Campaña!G29)</f>
        <v>586.12794891465558</v>
      </c>
      <c r="H29" s="123">
        <f>+IF($C$13=0,0,+$C$13*Campaña!H29)</f>
        <v>492.12487081399166</v>
      </c>
      <c r="I29" s="123">
        <f>+IF($C$13=0,0,+$C$13*Campaña!I29)</f>
        <v>427.17947786918518</v>
      </c>
      <c r="J29" s="123">
        <f>+IF($C$13=0,0,+$C$13*Campaña!J29)</f>
        <v>383.38303034347933</v>
      </c>
      <c r="K29" s="123">
        <f>+IF($C$13=0,0,+$C$13*Campaña!K29)</f>
        <v>351.11924770474718</v>
      </c>
      <c r="L29" s="123">
        <f>+IF($C$13=0,0,+$C$13*Campaña!L29)</f>
        <v>325.01270045949167</v>
      </c>
      <c r="M29" s="123">
        <f>+IF($C$13=0,0,+$C$13*Campaña!M29)</f>
        <v>307.02208431515697</v>
      </c>
      <c r="N29" s="2"/>
    </row>
    <row r="30" spans="2:24" ht="17.25" customHeight="1" x14ac:dyDescent="0.2">
      <c r="B30" s="120" t="s">
        <v>65</v>
      </c>
      <c r="C30" s="121"/>
      <c r="D30" s="122">
        <v>9.3573972097450817E-2</v>
      </c>
      <c r="E30" s="122">
        <v>4.8912851785584507E-2</v>
      </c>
      <c r="F30" s="122">
        <v>3.4176983822563005E-2</v>
      </c>
      <c r="G30" s="123">
        <f>+IF($C$13=0,0,+$C$13*Campaña!G30)</f>
        <v>610.86702840052976</v>
      </c>
      <c r="H30" s="123">
        <f>+IF($C$13=0,0,+$C$13*Campaña!H30)</f>
        <v>519.91314376166849</v>
      </c>
      <c r="I30" s="123">
        <f>+IF($C$13=0,0,+$C$13*Campaña!I30)</f>
        <v>456.69911571332216</v>
      </c>
      <c r="J30" s="123">
        <f>+IF($C$13=0,0,+$C$13*Campaña!J30)</f>
        <v>416.61876078299957</v>
      </c>
      <c r="K30" s="123">
        <f>+IF($C$13=0,0,+$C$13*Campaña!K30)</f>
        <v>388.63224711132591</v>
      </c>
      <c r="L30" s="123">
        <f>+IF($C$13=0,0,+$C$13*Campaña!L30)</f>
        <v>375.07674432270022</v>
      </c>
      <c r="M30" s="123">
        <f>+IF($C$13=0,0,+$C$13*Campaña!M30)</f>
        <v>361.4804850913772</v>
      </c>
      <c r="N30" s="2"/>
    </row>
    <row r="31" spans="2:24" ht="17.25" customHeight="1" x14ac:dyDescent="0.2">
      <c r="B31" s="124" t="s">
        <v>49</v>
      </c>
      <c r="C31" s="125"/>
      <c r="D31" s="126">
        <v>9.115862475390267E-2</v>
      </c>
      <c r="E31" s="126">
        <v>4.7406136887430027E-2</v>
      </c>
      <c r="F31" s="126">
        <v>3.301906776581158E-2</v>
      </c>
      <c r="G31" s="127">
        <f>+IF($C$13=0,0,+$C$13*Campaña!G31)</f>
        <v>582.58120582431525</v>
      </c>
      <c r="H31" s="127">
        <f>+IF($C$13=0,0,+$C$13*Campaña!H31)</f>
        <v>487.64747535669471</v>
      </c>
      <c r="I31" s="127">
        <f>+IF($C$13=0,0,+$C$13*Campaña!I31)</f>
        <v>424.37056704371588</v>
      </c>
      <c r="J31" s="127">
        <f>+IF($C$13=0,0,+$C$13*Campaña!J31)</f>
        <v>381.03306583105245</v>
      </c>
      <c r="K31" s="127">
        <f>+IF($C$13=0,0,+$C$13*Campaña!K31)</f>
        <v>349.61084865131977</v>
      </c>
      <c r="L31" s="127">
        <f>+IF($C$13=0,0,+$C$13*Campaña!L31)</f>
        <v>332.63583180808604</v>
      </c>
      <c r="M31" s="127">
        <f>+IF($C$13=0,0,+$C$13*Campaña!M31)</f>
        <v>313.57929140851166</v>
      </c>
      <c r="N31" s="2"/>
    </row>
    <row r="32" spans="2:24" ht="17.25" customHeight="1" thickBot="1" x14ac:dyDescent="0.25">
      <c r="B32" s="128" t="s">
        <v>50</v>
      </c>
      <c r="C32" s="129"/>
      <c r="D32" s="130">
        <v>8.9939760545004535E-2</v>
      </c>
      <c r="E32" s="130">
        <v>4.6536383636216823E-2</v>
      </c>
      <c r="F32" s="130">
        <v>3.2091989647822346E-2</v>
      </c>
      <c r="G32" s="131">
        <f>+IF($C$13=0,0,+$C$13*Campaña!G32)</f>
        <v>559.96422417852159</v>
      </c>
      <c r="H32" s="131">
        <f>+IF($C$13=0,0,+$C$13*Campaña!H32)</f>
        <v>463.01494178940288</v>
      </c>
      <c r="I32" s="131">
        <f>+IF($C$13=0,0,+$C$13*Campaña!I32)</f>
        <v>398.64265039618022</v>
      </c>
      <c r="J32" s="131">
        <f>+IF($C$13=0,0,+$C$13*Campaña!J32)</f>
        <v>352.88459578221023</v>
      </c>
      <c r="K32" s="131">
        <f>+IF($C$13=0,0,+$C$13*Campaña!K32)</f>
        <v>318.75922050596955</v>
      </c>
      <c r="L32" s="131">
        <f>+IF($C$13=0,0,+$C$13*Campaña!L32)</f>
        <v>292.38772491590373</v>
      </c>
      <c r="M32" s="131">
        <f>+IF($C$13=0,0,+$C$13*Campaña!M32)</f>
        <v>271.4426920041991</v>
      </c>
      <c r="O32" s="2"/>
      <c r="S32" s="57"/>
      <c r="T32" s="57"/>
      <c r="U32" s="57"/>
      <c r="V32" s="57"/>
      <c r="W32" s="57"/>
      <c r="X32" s="57"/>
    </row>
    <row r="33" spans="2:24" ht="17.25" customHeight="1" x14ac:dyDescent="0.2">
      <c r="B33" s="16"/>
      <c r="C33" s="132"/>
      <c r="D33" s="132"/>
      <c r="E33" s="132"/>
      <c r="F33" s="132"/>
      <c r="G33" s="132"/>
      <c r="H33" s="18"/>
      <c r="I33" s="18"/>
      <c r="J33" s="18"/>
      <c r="K33" s="18"/>
      <c r="L33" s="18"/>
      <c r="M33" s="18"/>
      <c r="N33" s="19"/>
      <c r="O33" s="19"/>
      <c r="S33" s="57"/>
      <c r="T33" s="57"/>
      <c r="U33" s="57"/>
      <c r="V33" s="57"/>
      <c r="W33" s="57"/>
      <c r="X33" s="57"/>
    </row>
    <row r="34" spans="2:24" ht="17.25" customHeight="1" thickBot="1" x14ac:dyDescent="0.25">
      <c r="B34" s="16"/>
      <c r="C34" s="132"/>
      <c r="D34" s="132"/>
      <c r="E34" s="132"/>
      <c r="F34" s="132"/>
      <c r="G34" s="132"/>
      <c r="H34" s="18"/>
      <c r="I34" s="18"/>
      <c r="J34" s="18"/>
      <c r="K34" s="18"/>
      <c r="L34" s="18"/>
      <c r="M34" s="18"/>
      <c r="N34" s="19"/>
      <c r="O34" s="19"/>
      <c r="S34" s="57"/>
      <c r="T34" s="57"/>
      <c r="U34" s="57"/>
      <c r="V34" s="57"/>
      <c r="W34" s="57"/>
      <c r="X34" s="57"/>
    </row>
    <row r="35" spans="2:24" ht="17.25" customHeight="1" thickBot="1" x14ac:dyDescent="0.25">
      <c r="B35" s="77" t="s">
        <v>68</v>
      </c>
      <c r="C35" s="78"/>
      <c r="D35" s="25">
        <v>12</v>
      </c>
      <c r="E35" s="25">
        <v>24</v>
      </c>
      <c r="F35" s="25">
        <v>36</v>
      </c>
      <c r="G35" s="25">
        <v>48</v>
      </c>
      <c r="H35" s="25">
        <v>60</v>
      </c>
      <c r="I35" s="25">
        <v>72</v>
      </c>
      <c r="J35" s="25">
        <v>84</v>
      </c>
      <c r="K35" s="25">
        <v>96</v>
      </c>
      <c r="L35" s="25">
        <v>108</v>
      </c>
      <c r="M35" s="25">
        <v>120</v>
      </c>
      <c r="N35" s="2"/>
      <c r="O35" s="11" t="s">
        <v>1</v>
      </c>
      <c r="P35" s="57"/>
      <c r="Q35" s="57"/>
      <c r="R35" s="57"/>
      <c r="S35" s="57"/>
      <c r="T35" s="57"/>
      <c r="U35" s="57"/>
    </row>
    <row r="36" spans="2:24" ht="17.25" customHeight="1" x14ac:dyDescent="0.2">
      <c r="B36" s="109" t="s">
        <v>4</v>
      </c>
      <c r="C36" s="110"/>
      <c r="D36" s="111">
        <v>6.9900000000000004E-2</v>
      </c>
      <c r="E36" s="111">
        <v>6.9900000000000004E-2</v>
      </c>
      <c r="F36" s="111">
        <v>6.9900000000000004E-2</v>
      </c>
      <c r="G36" s="111">
        <f>+Campaña!G36</f>
        <v>7.9899999999999999E-2</v>
      </c>
      <c r="H36" s="111">
        <f>+Campaña!H36</f>
        <v>7.9899999999999999E-2</v>
      </c>
      <c r="I36" s="111">
        <f>+Campaña!I36</f>
        <v>7.9899999999999999E-2</v>
      </c>
      <c r="J36" s="111">
        <f>+Campaña!J36</f>
        <v>7.9899999999999999E-2</v>
      </c>
      <c r="K36" s="111">
        <f>+Campaña!K36</f>
        <v>7.9899999999999999E-2</v>
      </c>
      <c r="L36" s="111">
        <f>+Campaña!L36</f>
        <v>7.9899999999999999E-2</v>
      </c>
      <c r="M36" s="111">
        <f>+Campaña!M36</f>
        <v>7.9899999999999999E-2</v>
      </c>
      <c r="N36" s="2"/>
      <c r="O36" s="12" t="s">
        <v>59</v>
      </c>
    </row>
    <row r="37" spans="2:24" ht="17.25" customHeight="1" x14ac:dyDescent="0.2">
      <c r="B37" s="85"/>
      <c r="C37" s="86"/>
      <c r="D37" s="20"/>
      <c r="E37" s="20"/>
      <c r="F37" s="20"/>
      <c r="G37" s="20"/>
      <c r="H37" s="20"/>
      <c r="I37" s="20"/>
      <c r="J37" s="20"/>
      <c r="K37" s="20"/>
      <c r="L37" s="20"/>
      <c r="M37" s="20"/>
      <c r="N37" s="2"/>
      <c r="O37" s="11" t="s">
        <v>2</v>
      </c>
    </row>
    <row r="38" spans="2:24" ht="17.25" customHeight="1" x14ac:dyDescent="0.2">
      <c r="B38" s="112" t="s">
        <v>62</v>
      </c>
      <c r="C38" s="113"/>
      <c r="D38" s="114">
        <v>0</v>
      </c>
      <c r="E38" s="114">
        <v>0</v>
      </c>
      <c r="F38" s="114">
        <v>0</v>
      </c>
      <c r="G38" s="115">
        <f>+IF($C$13=0,0,+$C$13*Campaña!G38)</f>
        <v>1125</v>
      </c>
      <c r="H38" s="116">
        <f>+IF($C$13=0,0,+$C$13*Campaña!H38)</f>
        <v>1687.5</v>
      </c>
      <c r="I38" s="116">
        <f>+IF($C$13=0,0,+$C$13*Campaña!I38)</f>
        <v>2025</v>
      </c>
      <c r="J38" s="116">
        <f>+IF($C$13=0,0,+$C$13*Campaña!J38)</f>
        <v>2250</v>
      </c>
      <c r="K38" s="116">
        <f>+IF($C$13=0,0,+$C$13*Campaña!K38)</f>
        <v>2475</v>
      </c>
      <c r="L38" s="116">
        <f>+IF($C$13=0,0,+$C$13*Campaña!L38)</f>
        <v>2475</v>
      </c>
      <c r="M38" s="116">
        <f>+IF($C$13=0,0,+$C$13*Campaña!M38)</f>
        <v>2475</v>
      </c>
      <c r="N38" s="2"/>
      <c r="O38" s="12" t="s">
        <v>59</v>
      </c>
    </row>
    <row r="39" spans="2:24" ht="17.25" customHeight="1" x14ac:dyDescent="0.2">
      <c r="B39" s="112" t="s">
        <v>63</v>
      </c>
      <c r="C39" s="113"/>
      <c r="D39" s="114">
        <v>1.2500000000000001E-2</v>
      </c>
      <c r="E39" s="114">
        <v>1.2500000000000001E-2</v>
      </c>
      <c r="F39" s="114">
        <v>1.2500000000000001E-2</v>
      </c>
      <c r="G39" s="115">
        <f>+IF($C$13=0,0,+$C$13*Campaña!G39)</f>
        <v>1406.25</v>
      </c>
      <c r="H39" s="116">
        <f>+IF($C$13=0,0,+$C$13*Campaña!H39)</f>
        <v>2025</v>
      </c>
      <c r="I39" s="116">
        <f>+IF($C$13=0,0,+$C$13*Campaña!I39)</f>
        <v>2362.5</v>
      </c>
      <c r="J39" s="116">
        <f>+IF($C$13=0,0,+$C$13*Campaña!J39)</f>
        <v>2587.5</v>
      </c>
      <c r="K39" s="116">
        <f>+IF($C$13=0,0,+$C$13*Campaña!K39)</f>
        <v>2643.75</v>
      </c>
      <c r="L39" s="116">
        <f>+IF($C$13=0,0,+$C$13*Campaña!L39)</f>
        <v>2643.75</v>
      </c>
      <c r="M39" s="116">
        <f>+IF($C$13=0,0,+$C$13*Campaña!M39)</f>
        <v>2643.75</v>
      </c>
      <c r="N39" s="2"/>
      <c r="O39" s="11" t="s">
        <v>16</v>
      </c>
    </row>
    <row r="40" spans="2:24" ht="17.25" customHeight="1" x14ac:dyDescent="0.2">
      <c r="B40" s="112" t="s">
        <v>48</v>
      </c>
      <c r="C40" s="113"/>
      <c r="D40" s="117">
        <v>0</v>
      </c>
      <c r="E40" s="117">
        <v>0</v>
      </c>
      <c r="F40" s="117">
        <v>0</v>
      </c>
      <c r="G40" s="118">
        <f>+IF($C$13=0,0,+$C$13*Campaña!G40)</f>
        <v>956.25000000000011</v>
      </c>
      <c r="H40" s="119">
        <f>+IF($C$13=0,0,+$C$13*Campaña!H40)</f>
        <v>1350</v>
      </c>
      <c r="I40" s="119">
        <f>+IF($C$13=0,0,+$C$13*Campaña!I40)</f>
        <v>1462.5</v>
      </c>
      <c r="J40" s="119">
        <f>+IF($C$13=0,0,+$C$13*Campaña!J40)</f>
        <v>1687.5000000000002</v>
      </c>
      <c r="K40" s="119">
        <f>+IF($C$13=0,0,+$C$13*Campaña!K40)</f>
        <v>1743.7500000000002</v>
      </c>
      <c r="L40" s="119">
        <f>+IF($C$13=0,0,+$C$13*Campaña!L40)</f>
        <v>1743.7500000000002</v>
      </c>
      <c r="M40" s="119">
        <f>+IF($C$13=0,0,+$C$13*Campaña!M40)</f>
        <v>1743.7500000000002</v>
      </c>
      <c r="N40" s="2"/>
      <c r="O40" s="12">
        <v>11089</v>
      </c>
    </row>
    <row r="41" spans="2:24" ht="17.25" customHeight="1" thickBot="1" x14ac:dyDescent="0.25">
      <c r="B41" s="112" t="s">
        <v>14</v>
      </c>
      <c r="C41" s="113"/>
      <c r="D41" s="114">
        <v>0</v>
      </c>
      <c r="E41" s="114">
        <v>0</v>
      </c>
      <c r="F41" s="114">
        <v>0</v>
      </c>
      <c r="G41" s="115">
        <f>+IF($C$13=0,0,+$C$13*Campaña!G41)</f>
        <v>675</v>
      </c>
      <c r="H41" s="116">
        <f>+IF($C$13=0,0,+$C$13*Campaña!H41)</f>
        <v>1012.5</v>
      </c>
      <c r="I41" s="116">
        <f>+IF($C$13=0,0,+$C$13*Campaña!I41)</f>
        <v>1125</v>
      </c>
      <c r="J41" s="116">
        <f>+IF($C$13=0,0,+$C$13*Campaña!J41)</f>
        <v>1350</v>
      </c>
      <c r="K41" s="116">
        <f>+IF($C$13=0,0,+$C$13*Campaña!K41)</f>
        <v>1575.0000000000002</v>
      </c>
      <c r="L41" s="116">
        <f>+IF($C$13=0,0,+$C$13*Campaña!L41)</f>
        <v>1575.0000000000002</v>
      </c>
      <c r="M41" s="116">
        <f>+IF($C$13=0,0,+$C$13*Campaña!M41)</f>
        <v>1575.0000000000002</v>
      </c>
      <c r="N41" s="2"/>
    </row>
    <row r="42" spans="2:24" ht="17.25" customHeight="1" thickBot="1" x14ac:dyDescent="0.25">
      <c r="B42" s="77" t="s">
        <v>69</v>
      </c>
      <c r="C42" s="78"/>
      <c r="D42" s="21"/>
      <c r="E42" s="21"/>
      <c r="F42" s="21"/>
      <c r="G42" s="21"/>
      <c r="H42" s="21"/>
      <c r="I42" s="20"/>
      <c r="J42" s="20"/>
      <c r="N42" s="2"/>
    </row>
    <row r="43" spans="2:24" ht="17.25" customHeight="1" x14ac:dyDescent="0.2">
      <c r="B43" s="120" t="s">
        <v>64</v>
      </c>
      <c r="C43" s="121"/>
      <c r="D43" s="122">
        <v>9.2292568239193684E-2</v>
      </c>
      <c r="E43" s="122">
        <v>4.7989560055833637E-2</v>
      </c>
      <c r="F43" s="122">
        <v>3.3187134450008628E-2</v>
      </c>
      <c r="G43" s="123">
        <f>+IF($C$13=0,0,+$C$13*Campaña!G43)</f>
        <v>597.55161356644066</v>
      </c>
      <c r="H43" s="123">
        <f>+IF($C$13=0,0,+$C$13*Campaña!H43)</f>
        <v>503.93617549095808</v>
      </c>
      <c r="I43" s="123">
        <f>+IF($C$13=0,0,+$C$13*Campaña!I43)</f>
        <v>439.31382660040555</v>
      </c>
      <c r="J43" s="123">
        <f>+IF($C$13=0,0,+$C$13*Campaña!J43)</f>
        <v>395.92143190413481</v>
      </c>
      <c r="K43" s="123">
        <f>+IF($C$13=0,0,+$C$13*Campaña!K43)</f>
        <v>364.07439924303691</v>
      </c>
      <c r="L43" s="123">
        <f>+IF($C$13=0,0,+$C$13*Campaña!L43)</f>
        <v>338.33224742945032</v>
      </c>
      <c r="M43" s="123">
        <f>+IF($C$13=0,0,+$C$13*Campaña!M43)</f>
        <v>320.82551502785276</v>
      </c>
      <c r="N43" s="2"/>
    </row>
    <row r="44" spans="2:24" ht="17.25" customHeight="1" x14ac:dyDescent="0.2">
      <c r="B44" s="120" t="s">
        <v>65</v>
      </c>
      <c r="C44" s="121"/>
      <c r="D44" s="122">
        <v>9.3573972097450817E-2</v>
      </c>
      <c r="E44" s="122">
        <v>4.8912851785584507E-2</v>
      </c>
      <c r="F44" s="122">
        <v>3.4176983822563005E-2</v>
      </c>
      <c r="G44" s="123">
        <f>+IF($C$13=0,0,+$C$13*Campaña!G44)</f>
        <v>622.77285901686878</v>
      </c>
      <c r="H44" s="123">
        <f>+IF($C$13=0,0,+$C$13*Campaña!H44)</f>
        <v>532.39138436830831</v>
      </c>
      <c r="I44" s="123">
        <f>+IF($C$13=0,0,+$C$13*Campaña!I44)</f>
        <v>469.67199157090835</v>
      </c>
      <c r="J44" s="123">
        <f>+IF($C$13=0,0,+$C$13*Campaña!J44)</f>
        <v>430.24412473225908</v>
      </c>
      <c r="K44" s="123">
        <f>+IF($C$13=0,0,+$C$13*Campaña!K44)</f>
        <v>402.97150560229602</v>
      </c>
      <c r="L44" s="123">
        <f>+IF($C$13=0,0,+$C$13*Campaña!L44)</f>
        <v>390.44799691154492</v>
      </c>
      <c r="M44" s="123">
        <f>+IF($C$13=0,0,+$C$13*Campaña!M44)</f>
        <v>377.73231544775189</v>
      </c>
      <c r="N44" s="2"/>
    </row>
    <row r="45" spans="2:24" ht="17.25" customHeight="1" x14ac:dyDescent="0.2">
      <c r="B45" s="124" t="s">
        <v>49</v>
      </c>
      <c r="C45" s="125"/>
      <c r="D45" s="126">
        <v>9.115862475390267E-2</v>
      </c>
      <c r="E45" s="126">
        <v>4.7406136887430027E-2</v>
      </c>
      <c r="F45" s="126">
        <v>3.301906776581158E-2</v>
      </c>
      <c r="G45" s="127">
        <f>+IF($C$13=0,0,+$C$13*Campaña!G45)</f>
        <v>593.93574426612315</v>
      </c>
      <c r="H45" s="127">
        <f>+IF($C$13=0,0,+$C$13*Campaña!H45)</f>
        <v>499.35131974249987</v>
      </c>
      <c r="I45" s="127">
        <f>+IF($C$13=0,0,+$C$13*Campaña!I45)</f>
        <v>436.42512658730681</v>
      </c>
      <c r="J45" s="127">
        <f>+IF($C$13=0,0,+$C$13*Campaña!J45)</f>
        <v>393.4946126632039</v>
      </c>
      <c r="K45" s="127">
        <f>+IF($C$13=0,0,+$C$13*Campaña!K45)</f>
        <v>362.51034519933177</v>
      </c>
      <c r="L45" s="127">
        <f>+IF($C$13=0,0,+$C$13*Campaña!L45)</f>
        <v>346.26778704982064</v>
      </c>
      <c r="M45" s="127">
        <f>+IF($C$13=0,0,+$C$13*Campaña!M45)</f>
        <v>327.67752812509423</v>
      </c>
      <c r="N45" s="2"/>
    </row>
    <row r="46" spans="2:24" ht="17.25" customHeight="1" thickBot="1" x14ac:dyDescent="0.25">
      <c r="B46" s="128" t="s">
        <v>50</v>
      </c>
      <c r="C46" s="129"/>
      <c r="D46" s="130">
        <v>8.9939760545004535E-2</v>
      </c>
      <c r="E46" s="130">
        <v>4.6536383636216823E-2</v>
      </c>
      <c r="F46" s="130">
        <v>3.2091989647822346E-2</v>
      </c>
      <c r="G46" s="131">
        <f>+IF($C$13=0,0,+$C$13*Campaña!G46)</f>
        <v>570.8779564546528</v>
      </c>
      <c r="H46" s="131">
        <f>+IF($C$13=0,0,+$C$13*Campaña!H46)</f>
        <v>474.12758996427948</v>
      </c>
      <c r="I46" s="131">
        <f>+IF($C$13=0,0,+$C$13*Campaña!I46)</f>
        <v>409.96638945587011</v>
      </c>
      <c r="J46" s="131">
        <f>+IF($C$13=0,0,+$C$13*Campaña!J46)</f>
        <v>364.42555721319195</v>
      </c>
      <c r="K46" s="131">
        <f>+IF($C$13=0,0,+$C$13*Campaña!K46)</f>
        <v>330.52039290787241</v>
      </c>
      <c r="L46" s="131">
        <f>+IF($C$13=0,0,+$C$13*Campaña!L46)</f>
        <v>304.37024753717634</v>
      </c>
      <c r="M46" s="131">
        <f>+IF($C$13=0,0,+$C$13*Campaña!M46)</f>
        <v>283.64650594124953</v>
      </c>
      <c r="O46" s="2"/>
    </row>
    <row r="47" spans="2:24" ht="17.25" customHeight="1" x14ac:dyDescent="0.2">
      <c r="B47" s="2"/>
      <c r="C47" s="2"/>
      <c r="D47" s="2"/>
      <c r="E47" s="2"/>
      <c r="F47" s="2"/>
      <c r="G47" s="2"/>
      <c r="H47" s="2"/>
      <c r="I47" s="2"/>
      <c r="K47" s="133"/>
      <c r="L47" s="133"/>
    </row>
    <row r="48" spans="2:24" ht="17.25" customHeight="1" thickBot="1" x14ac:dyDescent="0.25">
      <c r="B48" s="2"/>
      <c r="C48" s="2"/>
      <c r="D48" s="2"/>
      <c r="E48" s="2"/>
      <c r="F48" s="2"/>
      <c r="G48" s="2"/>
      <c r="H48" s="2"/>
      <c r="I48" s="2"/>
      <c r="K48" s="133"/>
      <c r="L48" s="133"/>
    </row>
    <row r="49" spans="2:21" ht="17.25" customHeight="1" thickBot="1" x14ac:dyDescent="0.25">
      <c r="B49" s="77" t="s">
        <v>68</v>
      </c>
      <c r="C49" s="78"/>
      <c r="D49" s="25">
        <v>12</v>
      </c>
      <c r="E49" s="25">
        <v>24</v>
      </c>
      <c r="F49" s="25">
        <v>36</v>
      </c>
      <c r="G49" s="25">
        <v>48</v>
      </c>
      <c r="H49" s="25">
        <v>60</v>
      </c>
      <c r="I49" s="25">
        <v>72</v>
      </c>
      <c r="J49" s="25">
        <v>84</v>
      </c>
      <c r="K49" s="25">
        <v>96</v>
      </c>
      <c r="L49" s="25">
        <v>108</v>
      </c>
      <c r="M49" s="25">
        <v>120</v>
      </c>
      <c r="N49" s="2"/>
      <c r="O49" s="11" t="s">
        <v>1</v>
      </c>
    </row>
    <row r="50" spans="2:21" ht="17.25" customHeight="1" x14ac:dyDescent="0.2">
      <c r="B50" s="109" t="s">
        <v>4</v>
      </c>
      <c r="C50" s="110"/>
      <c r="D50" s="111">
        <v>6.9900000000000004E-2</v>
      </c>
      <c r="E50" s="111">
        <v>6.9900000000000004E-2</v>
      </c>
      <c r="F50" s="111">
        <v>6.9900000000000004E-2</v>
      </c>
      <c r="G50" s="111">
        <f>+Campaña!G50</f>
        <v>8.9899999999999994E-2</v>
      </c>
      <c r="H50" s="111">
        <f>+Campaña!H50</f>
        <v>8.9899999999999994E-2</v>
      </c>
      <c r="I50" s="111">
        <f>+Campaña!I50</f>
        <v>8.9899999999999994E-2</v>
      </c>
      <c r="J50" s="111">
        <f>+Campaña!J50</f>
        <v>8.9899999999999994E-2</v>
      </c>
      <c r="K50" s="111">
        <f>+Campaña!K50</f>
        <v>8.9899999999999994E-2</v>
      </c>
      <c r="L50" s="111">
        <f>+Campaña!L50</f>
        <v>8.9899999999999994E-2</v>
      </c>
      <c r="M50" s="111">
        <f>+Campaña!M50</f>
        <v>8.9899999999999994E-2</v>
      </c>
      <c r="N50" s="2"/>
      <c r="O50" s="12" t="s">
        <v>60</v>
      </c>
    </row>
    <row r="51" spans="2:21" ht="17.25" customHeight="1" x14ac:dyDescent="0.2">
      <c r="B51" s="85"/>
      <c r="C51" s="86"/>
      <c r="D51" s="20"/>
      <c r="E51" s="20"/>
      <c r="F51" s="20"/>
      <c r="G51" s="20"/>
      <c r="H51" s="20"/>
      <c r="I51" s="20"/>
      <c r="J51" s="20"/>
      <c r="K51" s="20"/>
      <c r="L51" s="20"/>
      <c r="M51" s="20"/>
      <c r="N51" s="2"/>
      <c r="O51" s="11" t="s">
        <v>2</v>
      </c>
    </row>
    <row r="52" spans="2:21" ht="17.25" customHeight="1" x14ac:dyDescent="0.2">
      <c r="B52" s="112" t="s">
        <v>62</v>
      </c>
      <c r="C52" s="113"/>
      <c r="D52" s="114">
        <v>0</v>
      </c>
      <c r="E52" s="114">
        <v>0</v>
      </c>
      <c r="F52" s="114">
        <v>0</v>
      </c>
      <c r="G52" s="115">
        <f>+IF($C$13=0,0,+$C$13*Campaña!G52)</f>
        <v>1575.0000000000002</v>
      </c>
      <c r="H52" s="116">
        <f>+IF($C$13=0,0,+$C$13*Campaña!H52)</f>
        <v>2250</v>
      </c>
      <c r="I52" s="116">
        <f>+IF($C$13=0,0,+$C$13*Campaña!I52)</f>
        <v>2700</v>
      </c>
      <c r="J52" s="116">
        <f>+IF($C$13=0,0,+$C$13*Campaña!J52)</f>
        <v>3375</v>
      </c>
      <c r="K52" s="116">
        <f>+IF($C$13=0,0,+$C$13*Campaña!K52)</f>
        <v>3600</v>
      </c>
      <c r="L52" s="116">
        <f>+IF($C$13=0,0,+$C$13*Campaña!L52)</f>
        <v>3600</v>
      </c>
      <c r="M52" s="116">
        <f>+IF($C$13=0,0,+$C$13*Campaña!M52)</f>
        <v>3600</v>
      </c>
      <c r="N52" s="2"/>
      <c r="O52" s="12" t="s">
        <v>60</v>
      </c>
    </row>
    <row r="53" spans="2:21" ht="17.25" customHeight="1" x14ac:dyDescent="0.2">
      <c r="B53" s="112" t="s">
        <v>63</v>
      </c>
      <c r="C53" s="113"/>
      <c r="D53" s="114">
        <v>1.2500000000000001E-2</v>
      </c>
      <c r="E53" s="114">
        <v>1.2500000000000001E-2</v>
      </c>
      <c r="F53" s="114">
        <v>1.2500000000000001E-2</v>
      </c>
      <c r="G53" s="115">
        <f>+IF($C$13=0,0,+$C$13*Campaña!G53)</f>
        <v>1856.25</v>
      </c>
      <c r="H53" s="116">
        <f>+IF($C$13=0,0,+$C$13*Campaña!H53)</f>
        <v>2587.5</v>
      </c>
      <c r="I53" s="116">
        <f>+IF($C$13=0,0,+$C$13*Campaña!I53)</f>
        <v>3037.5</v>
      </c>
      <c r="J53" s="116">
        <f>+IF($C$13=0,0,+$C$13*Campaña!J53)</f>
        <v>3712.4999999999995</v>
      </c>
      <c r="K53" s="116">
        <f>+IF($C$13=0,0,+$C$13*Campaña!K53)</f>
        <v>3768.75</v>
      </c>
      <c r="L53" s="116">
        <f>+IF($C$13=0,0,+$C$13*Campaña!L53)</f>
        <v>3768.75</v>
      </c>
      <c r="M53" s="116">
        <f>+IF($C$13=0,0,+$C$13*Campaña!M53)</f>
        <v>3768.75</v>
      </c>
      <c r="N53" s="2"/>
      <c r="O53" s="11" t="s">
        <v>16</v>
      </c>
    </row>
    <row r="54" spans="2:21" ht="17.25" customHeight="1" x14ac:dyDescent="0.2">
      <c r="B54" s="112" t="s">
        <v>48</v>
      </c>
      <c r="C54" s="113"/>
      <c r="D54" s="117">
        <v>0</v>
      </c>
      <c r="E54" s="117">
        <v>0</v>
      </c>
      <c r="F54" s="117">
        <v>0</v>
      </c>
      <c r="G54" s="118">
        <f>+IF($C$13=0,0,+$C$13*Campaña!G54)</f>
        <v>1406.25</v>
      </c>
      <c r="H54" s="119">
        <f>+IF($C$13=0,0,+$C$13*Campaña!H54)</f>
        <v>1912.5000000000002</v>
      </c>
      <c r="I54" s="119">
        <f>+IF($C$13=0,0,+$C$13*Campaña!I54)</f>
        <v>2137.4999999999995</v>
      </c>
      <c r="J54" s="119">
        <f>+IF($C$13=0,0,+$C$13*Campaña!J54)</f>
        <v>2812.4999999999995</v>
      </c>
      <c r="K54" s="119">
        <f>+IF($C$13=0,0,+$C$13*Campaña!K54)</f>
        <v>2868.75</v>
      </c>
      <c r="L54" s="119">
        <f>+IF($C$13=0,0,+$C$13*Campaña!L54)</f>
        <v>2868.75</v>
      </c>
      <c r="M54" s="119">
        <f>+IF($C$13=0,0,+$C$13*Campaña!M54)</f>
        <v>2868.75</v>
      </c>
      <c r="N54" s="2"/>
      <c r="O54" s="12">
        <v>11090</v>
      </c>
    </row>
    <row r="55" spans="2:21" ht="17.25" customHeight="1" thickBot="1" x14ac:dyDescent="0.25">
      <c r="B55" s="112" t="s">
        <v>14</v>
      </c>
      <c r="C55" s="113"/>
      <c r="D55" s="114">
        <v>0</v>
      </c>
      <c r="E55" s="114">
        <v>0</v>
      </c>
      <c r="F55" s="114">
        <v>0</v>
      </c>
      <c r="G55" s="115">
        <f>+IF($C$13=0,0,+$C$13*Campaña!G55)</f>
        <v>1125</v>
      </c>
      <c r="H55" s="116">
        <f>+IF($C$13=0,0,+$C$13*Campaña!H55)</f>
        <v>1575.0000000000002</v>
      </c>
      <c r="I55" s="116">
        <f>+IF($C$13=0,0,+$C$13*Campaña!I55)</f>
        <v>1799.9999999999998</v>
      </c>
      <c r="J55" s="116">
        <f>+IF($C$13=0,0,+$C$13*Campaña!J55)</f>
        <v>2474.9999999999995</v>
      </c>
      <c r="K55" s="116">
        <f>+IF($C$13=0,0,+$C$13*Campaña!K55)</f>
        <v>2700</v>
      </c>
      <c r="L55" s="116">
        <f>+IF($C$13=0,0,+$C$13*Campaña!L55)</f>
        <v>2700</v>
      </c>
      <c r="M55" s="116">
        <f>+IF($C$13=0,0,+$C$13*Campaña!M55)</f>
        <v>2700</v>
      </c>
      <c r="N55" s="2"/>
    </row>
    <row r="56" spans="2:21" ht="17.25" customHeight="1" thickBot="1" x14ac:dyDescent="0.25">
      <c r="B56" s="77" t="s">
        <v>69</v>
      </c>
      <c r="C56" s="78"/>
      <c r="D56" s="21"/>
      <c r="E56" s="21"/>
      <c r="F56" s="21"/>
      <c r="G56" s="21"/>
      <c r="H56" s="21"/>
      <c r="I56" s="20"/>
      <c r="J56" s="20"/>
      <c r="N56" s="2"/>
    </row>
    <row r="57" spans="2:21" ht="17.25" customHeight="1" x14ac:dyDescent="0.2">
      <c r="B57" s="120" t="s">
        <v>64</v>
      </c>
      <c r="C57" s="121"/>
      <c r="D57" s="122">
        <v>9.2292568239193684E-2</v>
      </c>
      <c r="E57" s="122">
        <v>4.7989560055833637E-2</v>
      </c>
      <c r="F57" s="122">
        <v>3.3187134450008628E-2</v>
      </c>
      <c r="G57" s="123">
        <f>+IF($C$13=0,0,+$C$13*Campaña!G57)</f>
        <v>609.10852056354247</v>
      </c>
      <c r="H57" s="123">
        <f>+IF($C$13=0,0,+$C$13*Campaña!H57)</f>
        <v>515.91566616553621</v>
      </c>
      <c r="I57" s="123">
        <f>+IF($C$13=0,0,+$C$13*Campaña!I57)</f>
        <v>451.6502579140402</v>
      </c>
      <c r="J57" s="123">
        <f>+IF($C$13=0,0,+$C$13*Campaña!J57)</f>
        <v>408.69691705923412</v>
      </c>
      <c r="K57" s="123">
        <f>+IF($C$13=0,0,+$C$13*Campaña!K57)</f>
        <v>377.30168786798328</v>
      </c>
      <c r="L57" s="123">
        <f>+IF($C$13=0,0,+$C$13*Campaña!L57)</f>
        <v>351.95746160118188</v>
      </c>
      <c r="M57" s="123">
        <f>+IF($C$13=0,0,+$C$13*Campaña!M57)</f>
        <v>334.97043555971982</v>
      </c>
      <c r="N57" s="2"/>
    </row>
    <row r="58" spans="2:21" ht="17.25" customHeight="1" x14ac:dyDescent="0.2">
      <c r="B58" s="120" t="s">
        <v>65</v>
      </c>
      <c r="C58" s="121"/>
      <c r="D58" s="122">
        <v>9.3573972097450817E-2</v>
      </c>
      <c r="E58" s="122">
        <v>4.8912851785584507E-2</v>
      </c>
      <c r="F58" s="122">
        <v>3.4176983822563005E-2</v>
      </c>
      <c r="G58" s="123">
        <f>+IF($C$13=0,0,+$C$13*Campaña!G58)</f>
        <v>634.81755582392861</v>
      </c>
      <c r="H58" s="123">
        <f>+IF($C$13=0,0,+$C$13*Campaña!H58)</f>
        <v>545.04730774601057</v>
      </c>
      <c r="I58" s="123">
        <f>+IF($C$13=0,0,+$C$13*Campaña!I58)</f>
        <v>482.86091464394133</v>
      </c>
      <c r="J58" s="123">
        <f>+IF($C$13=0,0,+$C$13*Campaña!J58)</f>
        <v>444.12712521078987</v>
      </c>
      <c r="K58" s="123">
        <f>+IF($C$13=0,0,+$C$13*Campaña!K58)</f>
        <v>417.61197585593936</v>
      </c>
      <c r="L58" s="123">
        <f>+IF($C$13=0,0,+$C$13*Campaña!L58)</f>
        <v>406.17200081972305</v>
      </c>
      <c r="M58" s="123">
        <f>+IF($C$13=0,0,+$C$13*Campaña!M58)</f>
        <v>394.38620777879896</v>
      </c>
      <c r="N58" s="2"/>
    </row>
    <row r="59" spans="2:21" ht="17.25" customHeight="1" x14ac:dyDescent="0.2">
      <c r="B59" s="124" t="s">
        <v>49</v>
      </c>
      <c r="C59" s="125"/>
      <c r="D59" s="126">
        <v>9.115862475390267E-2</v>
      </c>
      <c r="E59" s="126">
        <v>4.7406136887430027E-2</v>
      </c>
      <c r="F59" s="126">
        <v>3.301906776581158E-2</v>
      </c>
      <c r="G59" s="127">
        <f>+IF($C$13=0,0,+$C$13*Campaña!G59)</f>
        <v>605.42271878497775</v>
      </c>
      <c r="H59" s="127">
        <f>+IF($C$13=0,0,+$C$13*Campaña!H59)</f>
        <v>511.22181995488421</v>
      </c>
      <c r="I59" s="127">
        <f>+IF($C$13=0,0,+$C$13*Campaña!I59)</f>
        <v>448.68043992299613</v>
      </c>
      <c r="J59" s="127">
        <f>+IF($C$13=0,0,+$C$13*Campaña!J59)</f>
        <v>406.19178987463499</v>
      </c>
      <c r="K59" s="127">
        <f>+IF($C$13=0,0,+$C$13*Campaña!K59)</f>
        <v>375.68080974023349</v>
      </c>
      <c r="L59" s="127">
        <f>+IF($C$13=0,0,+$C$13*Campaña!L59)</f>
        <v>360.21257887847759</v>
      </c>
      <c r="M59" s="127">
        <f>+IF($C$13=0,0,+$C$13*Campaña!M59)</f>
        <v>342.12454801067184</v>
      </c>
      <c r="N59" s="2"/>
      <c r="P59" s="29"/>
      <c r="Q59" s="29"/>
    </row>
    <row r="60" spans="2:21" ht="17.25" customHeight="1" thickBot="1" x14ac:dyDescent="0.25">
      <c r="B60" s="128" t="s">
        <v>50</v>
      </c>
      <c r="C60" s="129"/>
      <c r="D60" s="130">
        <v>8.9939760545004535E-2</v>
      </c>
      <c r="E60" s="130">
        <v>4.6536383636216823E-2</v>
      </c>
      <c r="F60" s="130">
        <v>3.2091989647822346E-2</v>
      </c>
      <c r="G60" s="131">
        <f>+IF($C$13=0,0,+$C$13*Campaña!G60)</f>
        <v>581.91898337124803</v>
      </c>
      <c r="H60" s="131">
        <f>+IF($C$13=0,0,+$C$13*Campaña!H60)</f>
        <v>485.39847568111412</v>
      </c>
      <c r="I60" s="131">
        <f>+IF($C$13=0,0,+$C$13*Campaña!I60)</f>
        <v>421.47871139565137</v>
      </c>
      <c r="J60" s="131">
        <f>+IF($C$13=0,0,+$C$13*Campaña!J60)</f>
        <v>376.18474204419454</v>
      </c>
      <c r="K60" s="131">
        <f>+IF($C$13=0,0,+$C$13*Campaña!K60)</f>
        <v>342.52862156254542</v>
      </c>
      <c r="L60" s="131">
        <f>+IF($C$13=0,0,+$C$13*Campaña!L60)</f>
        <v>316.62775429778071</v>
      </c>
      <c r="M60" s="131">
        <f>+IF($C$13=0,0,+$C$13*Campaña!M60)</f>
        <v>296.15223599620612</v>
      </c>
      <c r="O60" s="2"/>
      <c r="P60"/>
      <c r="Q60"/>
      <c r="R60"/>
      <c r="S60"/>
      <c r="T60"/>
      <c r="U60"/>
    </row>
    <row r="61" spans="2:21" ht="17.25" customHeight="1" x14ac:dyDescent="0.2">
      <c r="B61" s="2"/>
      <c r="C61" s="2"/>
      <c r="D61" s="2"/>
      <c r="E61" s="2"/>
      <c r="F61" s="2"/>
      <c r="G61" s="2"/>
      <c r="H61" s="2"/>
      <c r="I61" s="2"/>
      <c r="K61" s="133"/>
      <c r="L61" s="133"/>
      <c r="P61"/>
      <c r="Q61"/>
      <c r="R61"/>
      <c r="S61"/>
      <c r="T61"/>
      <c r="U61"/>
    </row>
    <row r="62" spans="2:21" ht="17.25" customHeight="1" thickBot="1" x14ac:dyDescent="0.25">
      <c r="B62" s="2"/>
      <c r="C62" s="2"/>
      <c r="D62" s="2"/>
      <c r="E62" s="2"/>
      <c r="F62" s="2"/>
      <c r="G62" s="2"/>
      <c r="H62" s="2"/>
      <c r="I62" s="2"/>
      <c r="K62" s="133"/>
      <c r="L62" s="133"/>
      <c r="P62"/>
      <c r="Q62"/>
      <c r="R62"/>
      <c r="S62"/>
      <c r="T62"/>
      <c r="U62"/>
    </row>
    <row r="63" spans="2:21" ht="17.25" customHeight="1" thickBot="1" x14ac:dyDescent="0.25">
      <c r="B63" s="77" t="s">
        <v>68</v>
      </c>
      <c r="C63" s="78"/>
      <c r="D63" s="25">
        <v>12</v>
      </c>
      <c r="E63" s="25">
        <v>24</v>
      </c>
      <c r="F63" s="25">
        <v>36</v>
      </c>
      <c r="G63" s="25">
        <v>48</v>
      </c>
      <c r="H63" s="25">
        <v>60</v>
      </c>
      <c r="I63" s="25">
        <v>72</v>
      </c>
      <c r="J63" s="25">
        <v>84</v>
      </c>
      <c r="K63" s="25">
        <v>96</v>
      </c>
      <c r="L63" s="25">
        <v>108</v>
      </c>
      <c r="M63" s="25">
        <v>120</v>
      </c>
      <c r="N63" s="2"/>
      <c r="O63" s="11" t="s">
        <v>1</v>
      </c>
      <c r="P63"/>
      <c r="Q63"/>
      <c r="R63"/>
      <c r="S63"/>
      <c r="T63"/>
      <c r="U63"/>
    </row>
    <row r="64" spans="2:21" ht="17.25" customHeight="1" x14ac:dyDescent="0.2">
      <c r="B64" s="109" t="s">
        <v>4</v>
      </c>
      <c r="C64" s="110"/>
      <c r="D64" s="111">
        <v>6.9900000000000004E-2</v>
      </c>
      <c r="E64" s="111">
        <v>6.9900000000000004E-2</v>
      </c>
      <c r="F64" s="111">
        <v>6.9900000000000004E-2</v>
      </c>
      <c r="G64" s="111">
        <f>+Campaña!G64</f>
        <v>9.9900000000000003E-2</v>
      </c>
      <c r="H64" s="111">
        <f>+Campaña!H64</f>
        <v>9.9900000000000003E-2</v>
      </c>
      <c r="I64" s="111">
        <f>+Campaña!I64</f>
        <v>9.9900000000000003E-2</v>
      </c>
      <c r="J64" s="111">
        <f>+Campaña!J64</f>
        <v>9.9900000000000003E-2</v>
      </c>
      <c r="K64" s="111">
        <f>+Campaña!K64</f>
        <v>9.9900000000000003E-2</v>
      </c>
      <c r="L64" s="111">
        <f>+Campaña!L64</f>
        <v>9.9900000000000003E-2</v>
      </c>
      <c r="M64" s="111">
        <f>+Campaña!M64</f>
        <v>9.9900000000000003E-2</v>
      </c>
      <c r="N64" s="2"/>
      <c r="O64" s="12" t="s">
        <v>61</v>
      </c>
      <c r="P64"/>
      <c r="Q64"/>
      <c r="R64"/>
      <c r="S64"/>
      <c r="T64"/>
      <c r="U64"/>
    </row>
    <row r="65" spans="2:21" ht="17.25" customHeight="1" x14ac:dyDescent="0.2">
      <c r="B65" s="85"/>
      <c r="C65" s="86"/>
      <c r="D65" s="20"/>
      <c r="E65" s="20"/>
      <c r="F65" s="20"/>
      <c r="G65" s="20"/>
      <c r="H65" s="20"/>
      <c r="I65" s="20"/>
      <c r="J65" s="20"/>
      <c r="K65" s="20"/>
      <c r="L65" s="20"/>
      <c r="M65" s="20"/>
      <c r="N65" s="2"/>
      <c r="O65" s="11" t="s">
        <v>2</v>
      </c>
      <c r="P65"/>
      <c r="Q65"/>
      <c r="R65"/>
      <c r="S65"/>
      <c r="T65"/>
      <c r="U65"/>
    </row>
    <row r="66" spans="2:21" ht="17.25" customHeight="1" x14ac:dyDescent="0.2">
      <c r="B66" s="112" t="s">
        <v>62</v>
      </c>
      <c r="C66" s="113"/>
      <c r="D66" s="114">
        <v>0</v>
      </c>
      <c r="E66" s="114">
        <v>0</v>
      </c>
      <c r="F66" s="114">
        <v>0</v>
      </c>
      <c r="G66" s="115">
        <f>+IF($C$13=0,0,+$C$13*Campaña!G66)</f>
        <v>2025</v>
      </c>
      <c r="H66" s="116">
        <f>+IF($C$13=0,0,+$C$13*Campaña!H66)</f>
        <v>2812.5</v>
      </c>
      <c r="I66" s="116">
        <f>+IF($C$13=0,0,+$C$13*Campaña!I66)</f>
        <v>3375</v>
      </c>
      <c r="J66" s="116">
        <f>+IF($C$13=0,0,+$C$13*Campaña!J66)</f>
        <v>4275</v>
      </c>
      <c r="K66" s="116">
        <f>+IF($C$13=0,0,+$C$13*Campaña!K66)</f>
        <v>4500</v>
      </c>
      <c r="L66" s="116">
        <f>+IF($C$13=0,0,+$C$13*Campaña!L66)</f>
        <v>4500</v>
      </c>
      <c r="M66" s="116">
        <f>+IF($C$13=0,0,+$C$13*Campaña!M66)</f>
        <v>4500</v>
      </c>
      <c r="N66" s="2"/>
      <c r="O66" s="12" t="s">
        <v>61</v>
      </c>
      <c r="P66"/>
      <c r="Q66"/>
      <c r="R66"/>
      <c r="S66"/>
      <c r="T66"/>
      <c r="U66"/>
    </row>
    <row r="67" spans="2:21" ht="17.25" customHeight="1" x14ac:dyDescent="0.2">
      <c r="B67" s="112" t="s">
        <v>63</v>
      </c>
      <c r="C67" s="113"/>
      <c r="D67" s="114">
        <v>1.2500000000000001E-2</v>
      </c>
      <c r="E67" s="114">
        <v>1.2500000000000001E-2</v>
      </c>
      <c r="F67" s="114">
        <v>1.2500000000000001E-2</v>
      </c>
      <c r="G67" s="115">
        <f>+IF($C$13=0,0,+$C$13*Campaña!G67)</f>
        <v>2306.25</v>
      </c>
      <c r="H67" s="116">
        <f>+IF($C$13=0,0,+$C$13*Campaña!H67)</f>
        <v>3150.0000000000005</v>
      </c>
      <c r="I67" s="116">
        <f>+IF($C$13=0,0,+$C$13*Campaña!I67)</f>
        <v>3712.4999999999995</v>
      </c>
      <c r="J67" s="116">
        <f>+IF($C$13=0,0,+$C$13*Campaña!J67)</f>
        <v>4612.5</v>
      </c>
      <c r="K67" s="116">
        <f>+IF($C$13=0,0,+$C$13*Campaña!K67)</f>
        <v>4668.75</v>
      </c>
      <c r="L67" s="116">
        <f>+IF($C$13=0,0,+$C$13*Campaña!L67)</f>
        <v>4668.75</v>
      </c>
      <c r="M67" s="116">
        <f>+IF($C$13=0,0,+$C$13*Campaña!M67)</f>
        <v>4668.75</v>
      </c>
      <c r="N67" s="2"/>
      <c r="O67" s="11" t="s">
        <v>16</v>
      </c>
      <c r="P67"/>
      <c r="Q67"/>
      <c r="R67"/>
      <c r="S67"/>
      <c r="T67"/>
      <c r="U67"/>
    </row>
    <row r="68" spans="2:21" ht="17.25" customHeight="1" x14ac:dyDescent="0.2">
      <c r="B68" s="112" t="s">
        <v>48</v>
      </c>
      <c r="C68" s="113"/>
      <c r="D68" s="117">
        <v>0</v>
      </c>
      <c r="E68" s="117">
        <v>0</v>
      </c>
      <c r="F68" s="117">
        <v>0</v>
      </c>
      <c r="G68" s="118">
        <f>+IF($C$13=0,0,+$C$13*Campaña!G68)</f>
        <v>1856.2499999999998</v>
      </c>
      <c r="H68" s="119">
        <f>+IF($C$13=0,0,+$C$13*Campaña!H68)</f>
        <v>2475</v>
      </c>
      <c r="I68" s="119">
        <f>+IF($C$13=0,0,+$C$13*Campaña!I68)</f>
        <v>2812.4999999999995</v>
      </c>
      <c r="J68" s="119">
        <f>+IF($C$13=0,0,+$C$13*Campaña!J68)</f>
        <v>3712.4999999999995</v>
      </c>
      <c r="K68" s="119">
        <f>+IF($C$13=0,0,+$C$13*Campaña!K68)</f>
        <v>3768.75</v>
      </c>
      <c r="L68" s="119">
        <f>+IF($C$13=0,0,+$C$13*Campaña!L68)</f>
        <v>3768.75</v>
      </c>
      <c r="M68" s="119">
        <f>+IF($C$13=0,0,+$C$13*Campaña!M68)</f>
        <v>3768.75</v>
      </c>
      <c r="N68" s="2"/>
      <c r="O68" s="12">
        <v>11091</v>
      </c>
      <c r="P68"/>
      <c r="Q68"/>
      <c r="R68"/>
      <c r="S68"/>
      <c r="T68"/>
      <c r="U68"/>
    </row>
    <row r="69" spans="2:21" ht="17.25" customHeight="1" thickBot="1" x14ac:dyDescent="0.25">
      <c r="B69" s="112" t="s">
        <v>14</v>
      </c>
      <c r="C69" s="113"/>
      <c r="D69" s="114">
        <v>0</v>
      </c>
      <c r="E69" s="114">
        <v>0</v>
      </c>
      <c r="F69" s="114">
        <v>0</v>
      </c>
      <c r="G69" s="115">
        <f>+IF($C$13=0,0,+$C$13*Campaña!G69)</f>
        <v>1574.9999999999998</v>
      </c>
      <c r="H69" s="116">
        <f>+IF($C$13=0,0,+$C$13*Campaña!H69)</f>
        <v>2137.5</v>
      </c>
      <c r="I69" s="116">
        <f>+IF($C$13=0,0,+$C$13*Campaña!I69)</f>
        <v>2474.9999999999995</v>
      </c>
      <c r="J69" s="116">
        <f>+IF($C$13=0,0,+$C$13*Campaña!J69)</f>
        <v>3375</v>
      </c>
      <c r="K69" s="116">
        <f>+IF($C$13=0,0,+$C$13*Campaña!K69)</f>
        <v>3600</v>
      </c>
      <c r="L69" s="116">
        <f>+IF($C$13=0,0,+$C$13*Campaña!L69)</f>
        <v>3600</v>
      </c>
      <c r="M69" s="116">
        <f>+IF($C$13=0,0,+$C$13*Campaña!M69)</f>
        <v>3600</v>
      </c>
      <c r="N69" s="2"/>
      <c r="P69"/>
      <c r="Q69"/>
      <c r="R69"/>
      <c r="S69"/>
      <c r="T69"/>
      <c r="U69"/>
    </row>
    <row r="70" spans="2:21" ht="17.25" customHeight="1" thickBot="1" x14ac:dyDescent="0.25">
      <c r="B70" s="77" t="s">
        <v>69</v>
      </c>
      <c r="C70" s="78"/>
      <c r="D70" s="21"/>
      <c r="E70" s="21"/>
      <c r="F70" s="21"/>
      <c r="G70" s="21"/>
      <c r="H70" s="21"/>
      <c r="I70" s="20"/>
      <c r="J70" s="20"/>
      <c r="N70" s="2"/>
      <c r="P70"/>
      <c r="Q70"/>
      <c r="R70"/>
      <c r="S70"/>
      <c r="T70"/>
      <c r="U70"/>
    </row>
    <row r="71" spans="2:21" ht="17.25" customHeight="1" x14ac:dyDescent="0.2">
      <c r="B71" s="120" t="s">
        <v>64</v>
      </c>
      <c r="C71" s="121"/>
      <c r="D71" s="122">
        <v>9.2292568239193684E-2</v>
      </c>
      <c r="E71" s="122">
        <v>4.7989560055833637E-2</v>
      </c>
      <c r="F71" s="122">
        <v>3.3187134450008628E-2</v>
      </c>
      <c r="G71" s="123">
        <f>+IF($C$13=0,0,+$C$13*Campaña!G71)</f>
        <v>620.79814822879075</v>
      </c>
      <c r="H71" s="123">
        <f>+IF($C$13=0,0,+$C$13*Campaña!H71)</f>
        <v>528.06243268550452</v>
      </c>
      <c r="I71" s="123">
        <f>+IF($C$13=0,0,+$C$13*Campaña!I71)</f>
        <v>464.18731029219731</v>
      </c>
      <c r="J71" s="123">
        <f>+IF($C$13=0,0,+$C$13*Campaña!J71)</f>
        <v>421.70726373087876</v>
      </c>
      <c r="K71" s="123">
        <f>+IF($C$13=0,0,+$C$13*Campaña!K71)</f>
        <v>390.79789506750905</v>
      </c>
      <c r="L71" s="123">
        <f>+IF($C$13=0,0,+$C$13*Campaña!L71)</f>
        <v>365.88388368584225</v>
      </c>
      <c r="M71" s="123">
        <f>+IF($C$13=0,0,+$C$13*Campaña!M71)</f>
        <v>349.45081820193082</v>
      </c>
      <c r="N71" s="2"/>
      <c r="P71"/>
      <c r="Q71"/>
      <c r="R71"/>
      <c r="S71"/>
      <c r="T71"/>
      <c r="U71"/>
    </row>
    <row r="72" spans="2:21" ht="17.25" customHeight="1" x14ac:dyDescent="0.2">
      <c r="B72" s="120" t="s">
        <v>65</v>
      </c>
      <c r="C72" s="121"/>
      <c r="D72" s="122">
        <v>9.3573972097450817E-2</v>
      </c>
      <c r="E72" s="122">
        <v>4.8912851785584507E-2</v>
      </c>
      <c r="F72" s="122">
        <v>3.4176983822563005E-2</v>
      </c>
      <c r="G72" s="123">
        <f>+IF($C$13=0,0,+$C$13*Campaña!G72)</f>
        <v>647.00057512577496</v>
      </c>
      <c r="H72" s="123">
        <f>+IF($C$13=0,0,+$C$13*Campaña!H72)</f>
        <v>557.87995234999084</v>
      </c>
      <c r="I72" s="123">
        <f>+IF($C$13=0,0,+$C$13*Campaña!I72)</f>
        <v>496.26432241838819</v>
      </c>
      <c r="J72" s="123">
        <f>+IF($C$13=0,0,+$C$13*Campaña!J72)</f>
        <v>458.26534750727905</v>
      </c>
      <c r="K72" s="123">
        <f>+IF($C$13=0,0,+$C$13*Campaña!K72)</f>
        <v>432.5500954996744</v>
      </c>
      <c r="L72" s="123">
        <f>+IF($C$13=0,0,+$C$13*Campaña!L72)</f>
        <v>422.24360986205716</v>
      </c>
      <c r="M72" s="123">
        <f>+IF($C$13=0,0,+$C$13*Campaña!M72)</f>
        <v>411.43506520379805</v>
      </c>
      <c r="N72" s="2"/>
      <c r="P72"/>
      <c r="Q72"/>
      <c r="R72"/>
      <c r="S72"/>
      <c r="T72"/>
      <c r="U72"/>
    </row>
    <row r="73" spans="2:21" ht="17.25" customHeight="1" x14ac:dyDescent="0.2">
      <c r="B73" s="124" t="s">
        <v>49</v>
      </c>
      <c r="C73" s="125"/>
      <c r="D73" s="126">
        <v>9.115862475390267E-2</v>
      </c>
      <c r="E73" s="126">
        <v>4.7406136887430027E-2</v>
      </c>
      <c r="F73" s="126">
        <v>3.301906776581158E-2</v>
      </c>
      <c r="G73" s="127">
        <f>+IF($C$13=0,0,+$C$13*Campaña!G73)</f>
        <v>617.04161086045053</v>
      </c>
      <c r="H73" s="127">
        <f>+IF($C$13=0,0,+$C$13*Campaña!H73)</f>
        <v>523.2580741222713</v>
      </c>
      <c r="I73" s="127">
        <f>+IF($C$13=0,0,+$C$13*Campaña!I73)</f>
        <v>461.13505514307587</v>
      </c>
      <c r="J73" s="127">
        <f>+IF($C$13=0,0,+$C$13*Campaña!J73)</f>
        <v>419.12238900777919</v>
      </c>
      <c r="K73" s="127">
        <f>+IF($C$13=0,0,+$C$13*Campaña!K73)</f>
        <v>389.11903758859091</v>
      </c>
      <c r="L73" s="127">
        <f>+IF($C$13=0,0,+$C$13*Campaña!L73)</f>
        <v>374.46564341316298</v>
      </c>
      <c r="M73" s="127">
        <f>+IF($C$13=0,0,+$C$13*Campaña!M73)</f>
        <v>356.91419461996122</v>
      </c>
      <c r="N73" s="2"/>
      <c r="P73"/>
      <c r="Q73"/>
      <c r="R73"/>
      <c r="S73"/>
      <c r="T73"/>
      <c r="U73"/>
    </row>
    <row r="74" spans="2:21" ht="17.25" customHeight="1" thickBot="1" x14ac:dyDescent="0.25">
      <c r="B74" s="128" t="s">
        <v>50</v>
      </c>
      <c r="C74" s="129"/>
      <c r="D74" s="130">
        <v>8.9939760545004535E-2</v>
      </c>
      <c r="E74" s="130">
        <v>4.6536383636216823E-2</v>
      </c>
      <c r="F74" s="130">
        <v>3.2091989647822346E-2</v>
      </c>
      <c r="G74" s="131">
        <f>+IF($C$13=0,0,+$C$13*Campaña!G74)</f>
        <v>593.0868065378919</v>
      </c>
      <c r="H74" s="131">
        <f>+IF($C$13=0,0,+$C$13*Campaña!H74)</f>
        <v>496.82674262456294</v>
      </c>
      <c r="I74" s="131">
        <f>+IF($C$13=0,0,+$C$13*Campaña!I74)</f>
        <v>433.17825233126439</v>
      </c>
      <c r="J74" s="131">
        <f>+IF($C$13=0,0,+$C$13*Campaña!J74)</f>
        <v>388.16010496543919</v>
      </c>
      <c r="K74" s="131">
        <f>+IF($C$13=0,0,+$C$13*Campaña!K74)</f>
        <v>354.78098458402644</v>
      </c>
      <c r="L74" s="131">
        <f>+IF($C$13=0,0,+$C$13*Campaña!L74)</f>
        <v>329.15623353504049</v>
      </c>
      <c r="M74" s="131">
        <f>+IF($C$13=0,0,+$C$13*Campaña!M74)</f>
        <v>308.95455298398952</v>
      </c>
      <c r="O74" s="2"/>
      <c r="P74"/>
      <c r="Q74"/>
      <c r="R74"/>
      <c r="S74"/>
      <c r="T74"/>
      <c r="U74"/>
    </row>
    <row r="75" spans="2:21" x14ac:dyDescent="0.2">
      <c r="B75" s="2"/>
      <c r="C75" s="2"/>
      <c r="D75" s="2"/>
      <c r="E75" s="2"/>
      <c r="F75" s="2"/>
      <c r="G75" s="2"/>
      <c r="H75" s="2"/>
      <c r="I75" s="2"/>
      <c r="K75" s="19"/>
      <c r="L75" s="19"/>
      <c r="P75"/>
      <c r="Q75"/>
      <c r="R75"/>
      <c r="S75"/>
      <c r="T75"/>
      <c r="U75"/>
    </row>
    <row r="76" spans="2:21" x14ac:dyDescent="0.2">
      <c r="B76" s="3" t="s">
        <v>7</v>
      </c>
      <c r="C76" s="13">
        <v>45382</v>
      </c>
      <c r="D76" s="13"/>
      <c r="F76" s="2"/>
      <c r="G76" s="2"/>
      <c r="H76" s="2"/>
      <c r="I76" s="2"/>
      <c r="K76" s="19"/>
      <c r="L76" s="19"/>
      <c r="P76"/>
      <c r="Q76"/>
      <c r="R76"/>
      <c r="S76"/>
      <c r="T76"/>
      <c r="U76"/>
    </row>
    <row r="77" spans="2:21" x14ac:dyDescent="0.2">
      <c r="B77" s="3" t="s">
        <v>8</v>
      </c>
      <c r="C77" s="4" t="s">
        <v>56</v>
      </c>
      <c r="D77" s="4"/>
      <c r="F77" s="2"/>
      <c r="I77" s="2"/>
      <c r="J77" s="69"/>
      <c r="K77" s="19"/>
      <c r="L77" s="19"/>
      <c r="P77"/>
      <c r="Q77"/>
      <c r="R77"/>
      <c r="S77"/>
      <c r="T77"/>
      <c r="U77"/>
    </row>
    <row r="78" spans="2:21" x14ac:dyDescent="0.2">
      <c r="B78" s="3" t="s">
        <v>9</v>
      </c>
      <c r="C78" s="15"/>
      <c r="D78" s="15"/>
      <c r="F78" s="2"/>
      <c r="I78" s="5"/>
      <c r="J78" s="6"/>
      <c r="K78" s="19"/>
      <c r="L78" s="19"/>
      <c r="P78"/>
      <c r="Q78"/>
      <c r="R78"/>
      <c r="S78"/>
      <c r="T78"/>
      <c r="U78"/>
    </row>
    <row r="79" spans="2:21" ht="14.25" x14ac:dyDescent="0.2">
      <c r="B79" s="3"/>
      <c r="C79" s="7"/>
      <c r="D79" s="7"/>
      <c r="F79" s="2"/>
      <c r="I79" s="5"/>
      <c r="J79" s="6"/>
      <c r="K79" s="19"/>
      <c r="L79" s="19"/>
      <c r="P79"/>
      <c r="Q79"/>
      <c r="R79"/>
      <c r="S79"/>
      <c r="T79"/>
      <c r="U79"/>
    </row>
    <row r="80" spans="2:21" ht="14.25" x14ac:dyDescent="0.2">
      <c r="B80" s="3"/>
      <c r="D80" s="10"/>
      <c r="F80" s="2"/>
      <c r="I80" s="5"/>
      <c r="J80" s="6"/>
      <c r="K80" s="19"/>
      <c r="L80" s="19"/>
      <c r="P80"/>
      <c r="Q80"/>
      <c r="R80"/>
      <c r="S80"/>
      <c r="T80"/>
      <c r="U80"/>
    </row>
    <row r="81" spans="2:21" ht="15" x14ac:dyDescent="0.2">
      <c r="B81" s="3"/>
      <c r="C81" s="90"/>
      <c r="D81" s="90"/>
      <c r="E81" s="91"/>
      <c r="F81" s="91"/>
      <c r="G81" s="8"/>
      <c r="H81" s="9"/>
      <c r="I81" s="5"/>
      <c r="J81" s="6"/>
      <c r="K81" s="19"/>
      <c r="L81" s="19"/>
      <c r="P81"/>
      <c r="Q81"/>
      <c r="R81"/>
      <c r="S81"/>
      <c r="T81"/>
      <c r="U81"/>
    </row>
    <row r="82" spans="2:21" ht="15" x14ac:dyDescent="0.2">
      <c r="B82" s="3"/>
      <c r="C82" s="26"/>
      <c r="D82" s="26"/>
      <c r="E82" s="27"/>
      <c r="F82" s="27"/>
      <c r="G82" s="8"/>
      <c r="H82" s="9"/>
      <c r="I82" s="5"/>
      <c r="J82" s="6"/>
      <c r="K82" s="19"/>
      <c r="L82" s="19"/>
      <c r="P82"/>
      <c r="Q82"/>
      <c r="R82"/>
      <c r="S82"/>
      <c r="T82"/>
      <c r="U82"/>
    </row>
    <row r="83" spans="2:21" x14ac:dyDescent="0.2">
      <c r="B83" s="3"/>
      <c r="F83" s="2"/>
      <c r="G83" s="8"/>
      <c r="H83" s="9"/>
      <c r="I83" s="5"/>
      <c r="K83" s="19"/>
      <c r="L83" s="19"/>
      <c r="P83"/>
      <c r="Q83"/>
      <c r="R83"/>
      <c r="S83"/>
      <c r="T83"/>
      <c r="U83"/>
    </row>
    <row r="84" spans="2:21" x14ac:dyDescent="0.2">
      <c r="B84" s="89" t="s">
        <v>13</v>
      </c>
      <c r="C84" s="89"/>
      <c r="D84" s="89"/>
      <c r="E84" s="89"/>
      <c r="F84" s="89"/>
      <c r="G84" s="89"/>
      <c r="H84" s="89"/>
      <c r="I84" s="89"/>
      <c r="J84" s="89"/>
      <c r="K84" s="89"/>
      <c r="L84" s="89"/>
      <c r="M84" s="89"/>
      <c r="P84"/>
      <c r="Q84"/>
      <c r="R84"/>
      <c r="S84"/>
      <c r="T84"/>
      <c r="U84"/>
    </row>
    <row r="85" spans="2:21" x14ac:dyDescent="0.2">
      <c r="B85" s="89"/>
      <c r="C85" s="89"/>
      <c r="D85" s="89"/>
      <c r="E85" s="89"/>
      <c r="F85" s="89"/>
      <c r="G85" s="89"/>
      <c r="H85" s="89"/>
      <c r="I85" s="89"/>
      <c r="J85" s="89"/>
      <c r="K85" s="89"/>
      <c r="L85" s="89"/>
      <c r="M85" s="89"/>
      <c r="P85"/>
      <c r="Q85"/>
      <c r="R85"/>
      <c r="S85"/>
      <c r="T85"/>
      <c r="U85"/>
    </row>
    <row r="86" spans="2:21" x14ac:dyDescent="0.2">
      <c r="B86" s="89"/>
      <c r="C86" s="89"/>
      <c r="D86" s="89"/>
      <c r="E86" s="89"/>
      <c r="F86" s="89"/>
      <c r="G86" s="89"/>
      <c r="H86" s="89"/>
      <c r="I86" s="89"/>
      <c r="J86" s="89"/>
      <c r="K86" s="89"/>
      <c r="L86" s="89"/>
      <c r="M86" s="89"/>
      <c r="P86"/>
      <c r="Q86"/>
      <c r="R86"/>
      <c r="S86"/>
      <c r="T86"/>
      <c r="U86"/>
    </row>
    <row r="87" spans="2:21" x14ac:dyDescent="0.2">
      <c r="B87" s="89"/>
      <c r="C87" s="89"/>
      <c r="D87" s="89"/>
      <c r="E87" s="89"/>
      <c r="F87" s="89"/>
      <c r="G87" s="89"/>
      <c r="H87" s="89"/>
      <c r="I87" s="89"/>
      <c r="J87" s="89"/>
      <c r="K87" s="89"/>
      <c r="L87" s="89"/>
      <c r="M87" s="89"/>
      <c r="P87"/>
      <c r="Q87"/>
      <c r="R87"/>
      <c r="S87"/>
      <c r="T87"/>
      <c r="U87"/>
    </row>
    <row r="88" spans="2:21" x14ac:dyDescent="0.2">
      <c r="B88" s="89"/>
      <c r="C88" s="89"/>
      <c r="D88" s="89"/>
      <c r="E88" s="89"/>
      <c r="F88" s="89"/>
      <c r="G88" s="89"/>
      <c r="H88" s="89"/>
      <c r="I88" s="89"/>
      <c r="J88" s="89"/>
      <c r="K88" s="89"/>
      <c r="L88" s="89"/>
      <c r="M88" s="89"/>
      <c r="P88"/>
      <c r="Q88"/>
      <c r="R88"/>
      <c r="S88"/>
      <c r="T88"/>
      <c r="U88"/>
    </row>
    <row r="89" spans="2:21" x14ac:dyDescent="0.2">
      <c r="B89" s="89"/>
      <c r="C89" s="89"/>
      <c r="D89" s="89"/>
      <c r="E89" s="89"/>
      <c r="F89" s="89"/>
      <c r="G89" s="89"/>
      <c r="H89" s="89"/>
      <c r="I89" s="89"/>
      <c r="J89" s="89"/>
      <c r="K89" s="89"/>
      <c r="L89" s="89"/>
      <c r="M89" s="89"/>
      <c r="P89"/>
      <c r="Q89"/>
      <c r="R89"/>
      <c r="S89"/>
      <c r="T89"/>
      <c r="U89"/>
    </row>
    <row r="90" spans="2:21" x14ac:dyDescent="0.2">
      <c r="B90" s="89"/>
      <c r="C90" s="89"/>
      <c r="D90" s="89"/>
      <c r="E90" s="89"/>
      <c r="F90" s="89"/>
      <c r="G90" s="89"/>
      <c r="H90" s="89"/>
      <c r="I90" s="89"/>
      <c r="J90" s="89"/>
      <c r="K90" s="89"/>
      <c r="L90" s="89"/>
      <c r="M90" s="89"/>
      <c r="P90"/>
      <c r="Q90"/>
      <c r="R90"/>
      <c r="S90"/>
      <c r="T90"/>
      <c r="U90"/>
    </row>
    <row r="91" spans="2:21" x14ac:dyDescent="0.2">
      <c r="B91" s="89"/>
      <c r="C91" s="89"/>
      <c r="D91" s="89"/>
      <c r="E91" s="89"/>
      <c r="F91" s="89"/>
      <c r="G91" s="89"/>
      <c r="H91" s="89"/>
      <c r="I91" s="89"/>
      <c r="J91" s="89"/>
      <c r="K91" s="89"/>
      <c r="L91" s="89"/>
      <c r="M91" s="89"/>
      <c r="P91"/>
      <c r="Q91"/>
      <c r="R91"/>
      <c r="S91"/>
      <c r="T91"/>
      <c r="U91"/>
    </row>
    <row r="92" spans="2:21" x14ac:dyDescent="0.2">
      <c r="B92" s="89"/>
      <c r="C92" s="89"/>
      <c r="D92" s="89"/>
      <c r="E92" s="89"/>
      <c r="F92" s="89"/>
      <c r="G92" s="89"/>
      <c r="H92" s="89"/>
      <c r="I92" s="89"/>
      <c r="J92" s="89"/>
      <c r="K92" s="89"/>
      <c r="L92" s="89"/>
      <c r="M92" s="89"/>
      <c r="P92"/>
      <c r="Q92"/>
      <c r="R92"/>
      <c r="S92"/>
      <c r="T92"/>
      <c r="U92"/>
    </row>
    <row r="93" spans="2:21" x14ac:dyDescent="0.2">
      <c r="B93" s="89"/>
      <c r="C93" s="89"/>
      <c r="D93" s="89"/>
      <c r="E93" s="89"/>
      <c r="F93" s="89"/>
      <c r="G93" s="89"/>
      <c r="H93" s="89"/>
      <c r="I93" s="89"/>
      <c r="J93" s="89"/>
      <c r="K93" s="89"/>
      <c r="L93" s="89"/>
      <c r="M93" s="89"/>
      <c r="P93"/>
      <c r="Q93"/>
      <c r="R93"/>
      <c r="S93"/>
      <c r="T93"/>
      <c r="U93"/>
    </row>
    <row r="94" spans="2:21" x14ac:dyDescent="0.2">
      <c r="E94" s="2"/>
      <c r="F94" s="2"/>
      <c r="G94" s="2"/>
      <c r="H94" s="2"/>
      <c r="I94" s="2"/>
      <c r="J94" s="2"/>
      <c r="P94"/>
      <c r="Q94"/>
      <c r="R94"/>
      <c r="S94"/>
      <c r="T94"/>
      <c r="U94"/>
    </row>
  </sheetData>
  <sheetProtection algorithmName="SHA-512" hashValue="5/c9aGEk2jXqgBHCCjMsGtI10LbZ6WDdG5Ds1+RFuPH+J5+84xhnuDgAzLZoCNSG6sPp/dnFKVGOkew6H10nzw==" saltValue="8zj4Wjv9xOoG9L7mOU4Z9Q==" spinCount="100000" sheet="1" formatCells="0" formatColumns="0" formatRows="0" insertColumns="0" insertRows="0" insertHyperlinks="0" deleteColumns="0" deleteRows="0" sort="0" autoFilter="0" pivotTables="0"/>
  <mergeCells count="54">
    <mergeCell ref="B71:C71"/>
    <mergeCell ref="B72:C72"/>
    <mergeCell ref="B73:C73"/>
    <mergeCell ref="B74:C74"/>
    <mergeCell ref="C81:F81"/>
    <mergeCell ref="B84:M93"/>
    <mergeCell ref="B65:C65"/>
    <mergeCell ref="B66:C66"/>
    <mergeCell ref="B67:C67"/>
    <mergeCell ref="B68:C68"/>
    <mergeCell ref="B69:C69"/>
    <mergeCell ref="B70:C70"/>
    <mergeCell ref="B57:C57"/>
    <mergeCell ref="B58:C58"/>
    <mergeCell ref="B59:C59"/>
    <mergeCell ref="B60:C60"/>
    <mergeCell ref="B63:C63"/>
    <mergeCell ref="B64:C64"/>
    <mergeCell ref="B51:C51"/>
    <mergeCell ref="B52:C52"/>
    <mergeCell ref="B53:C53"/>
    <mergeCell ref="B54:C54"/>
    <mergeCell ref="B55:C55"/>
    <mergeCell ref="B56:C56"/>
    <mergeCell ref="B43:C43"/>
    <mergeCell ref="B44:C44"/>
    <mergeCell ref="B45:C45"/>
    <mergeCell ref="B46:C46"/>
    <mergeCell ref="B49:C49"/>
    <mergeCell ref="B50:C50"/>
    <mergeCell ref="B37:C37"/>
    <mergeCell ref="B38:C38"/>
    <mergeCell ref="B39:C39"/>
    <mergeCell ref="B40:C40"/>
    <mergeCell ref="B41:C41"/>
    <mergeCell ref="B42:C42"/>
    <mergeCell ref="B29:C29"/>
    <mergeCell ref="B30:C30"/>
    <mergeCell ref="B31:C31"/>
    <mergeCell ref="B32:C32"/>
    <mergeCell ref="B35:C35"/>
    <mergeCell ref="B36:C36"/>
    <mergeCell ref="B23:C23"/>
    <mergeCell ref="B24:C24"/>
    <mergeCell ref="B25:C25"/>
    <mergeCell ref="B26:C26"/>
    <mergeCell ref="B27:C27"/>
    <mergeCell ref="B28:C28"/>
    <mergeCell ref="J7:J8"/>
    <mergeCell ref="K7:K8"/>
    <mergeCell ref="B11:M11"/>
    <mergeCell ref="G16:I16"/>
    <mergeCell ref="B21:C21"/>
    <mergeCell ref="B22:C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X94"/>
  <sheetViews>
    <sheetView topLeftCell="A13" zoomScale="87" zoomScaleNormal="87" zoomScaleSheetLayoutView="75" workbookViewId="0">
      <selection activeCell="B18" sqref="B18"/>
    </sheetView>
  </sheetViews>
  <sheetFormatPr baseColWidth="10" defaultColWidth="11.5703125" defaultRowHeight="13.5" x14ac:dyDescent="0.2"/>
  <cols>
    <col min="1" max="1" width="6.42578125" style="1" customWidth="1"/>
    <col min="2" max="2" width="40" style="1" customWidth="1"/>
    <col min="3" max="3" width="20.7109375" style="1" customWidth="1"/>
    <col min="4" max="5" width="20.7109375" style="1" hidden="1" customWidth="1"/>
    <col min="6" max="6" width="13.5703125" style="1" hidden="1" customWidth="1"/>
    <col min="7" max="13" width="13.5703125" style="1" customWidth="1"/>
    <col min="14" max="16384" width="11.5703125" style="1"/>
  </cols>
  <sheetData>
    <row r="6" spans="2:13" ht="15" customHeight="1" x14ac:dyDescent="0.2">
      <c r="B6" s="2"/>
      <c r="C6" s="2"/>
      <c r="D6" s="2"/>
      <c r="E6" s="2"/>
      <c r="F6" s="2"/>
      <c r="G6" s="2"/>
      <c r="J6" s="14"/>
      <c r="K6" s="14"/>
    </row>
    <row r="7" spans="2:13" ht="15" customHeight="1" x14ac:dyDescent="0.2">
      <c r="B7" s="2"/>
      <c r="C7" s="2"/>
      <c r="D7" s="2"/>
      <c r="E7" s="2"/>
      <c r="F7" s="2"/>
      <c r="G7" s="2"/>
      <c r="J7" s="92"/>
      <c r="K7" s="92"/>
    </row>
    <row r="8" spans="2:13" ht="15" customHeight="1" x14ac:dyDescent="0.2">
      <c r="B8" s="2"/>
      <c r="C8" s="2"/>
      <c r="D8" s="2"/>
      <c r="E8" s="2"/>
      <c r="F8" s="2"/>
      <c r="G8" s="2"/>
      <c r="J8" s="93"/>
      <c r="K8" s="93"/>
    </row>
    <row r="9" spans="2:13" ht="15" customHeight="1" x14ac:dyDescent="0.2">
      <c r="B9" s="2"/>
      <c r="C9" s="2"/>
      <c r="D9" s="2"/>
      <c r="E9" s="2"/>
      <c r="F9" s="2"/>
      <c r="G9" s="2"/>
      <c r="H9" s="2"/>
      <c r="I9" s="2"/>
      <c r="J9" s="2"/>
      <c r="K9" s="2"/>
      <c r="L9" s="2"/>
    </row>
    <row r="10" spans="2:13" ht="17.850000000000001" customHeight="1" x14ac:dyDescent="0.2">
      <c r="B10" s="2"/>
      <c r="C10" s="2"/>
      <c r="D10" s="2"/>
      <c r="E10" s="2"/>
      <c r="F10" s="2"/>
      <c r="G10" s="2"/>
      <c r="H10" s="2"/>
      <c r="I10" s="2"/>
      <c r="J10" s="2"/>
      <c r="K10" s="2"/>
      <c r="L10" s="2"/>
    </row>
    <row r="11" spans="2:13" ht="40.35" customHeight="1" x14ac:dyDescent="0.2">
      <c r="B11" s="94" t="s">
        <v>66</v>
      </c>
      <c r="C11" s="94"/>
      <c r="D11" s="94"/>
      <c r="E11" s="94"/>
      <c r="F11" s="94"/>
      <c r="G11" s="94"/>
      <c r="H11" s="94"/>
      <c r="I11" s="94"/>
      <c r="J11" s="94"/>
      <c r="K11" s="94"/>
      <c r="L11" s="94"/>
      <c r="M11" s="94"/>
    </row>
    <row r="12" spans="2:13" ht="15" customHeight="1" x14ac:dyDescent="0.2">
      <c r="B12" s="2"/>
      <c r="C12" s="2"/>
      <c r="D12" s="2"/>
      <c r="E12" s="2"/>
      <c r="F12" s="2"/>
      <c r="G12" s="2"/>
      <c r="H12" s="2"/>
      <c r="I12" s="2"/>
      <c r="J12" s="2"/>
      <c r="K12" s="2"/>
      <c r="L12" s="2"/>
    </row>
    <row r="13" spans="2:13" ht="15" customHeight="1" x14ac:dyDescent="0.2">
      <c r="B13" s="2"/>
      <c r="C13" s="2"/>
      <c r="D13" s="2"/>
      <c r="E13" s="2"/>
      <c r="F13" s="71" t="s">
        <v>0</v>
      </c>
      <c r="G13" s="72"/>
      <c r="H13" s="72"/>
      <c r="I13" s="72"/>
      <c r="J13" s="2"/>
    </row>
    <row r="14" spans="2:13" ht="15" customHeight="1" x14ac:dyDescent="0.2">
      <c r="B14" s="2"/>
      <c r="C14" s="2"/>
      <c r="D14" s="2"/>
      <c r="E14" s="2"/>
      <c r="F14" s="2"/>
      <c r="G14" s="72"/>
      <c r="H14" s="72"/>
      <c r="I14" s="72"/>
      <c r="J14" s="2"/>
      <c r="K14" s="2"/>
      <c r="L14" s="2"/>
    </row>
    <row r="15" spans="2:13" ht="9.6" customHeight="1" x14ac:dyDescent="0.2">
      <c r="B15" s="2"/>
      <c r="C15" s="2"/>
      <c r="D15" s="2"/>
      <c r="E15" s="2"/>
      <c r="F15" s="2"/>
      <c r="G15" s="24"/>
      <c r="H15" s="24"/>
      <c r="I15" s="24"/>
      <c r="J15" s="2"/>
      <c r="K15" s="2"/>
      <c r="L15" s="2"/>
    </row>
    <row r="16" spans="2:13" ht="15" customHeight="1" x14ac:dyDescent="0.2">
      <c r="G16" s="95" t="s">
        <v>10</v>
      </c>
      <c r="H16" s="95"/>
      <c r="I16" s="95"/>
      <c r="L16" s="2"/>
    </row>
    <row r="17" spans="2:24" ht="15" customHeight="1" x14ac:dyDescent="0.2">
      <c r="G17" s="61" t="s">
        <v>3</v>
      </c>
      <c r="H17" s="70" t="s">
        <v>52</v>
      </c>
      <c r="I17" s="61" t="s">
        <v>11</v>
      </c>
    </row>
    <row r="18" spans="2:24" ht="15" customHeight="1" x14ac:dyDescent="0.2">
      <c r="G18" s="62" t="s">
        <v>12</v>
      </c>
      <c r="H18" s="63">
        <v>5.0000000000000001E-3</v>
      </c>
      <c r="I18" s="63">
        <v>0.01</v>
      </c>
    </row>
    <row r="19" spans="2:24" ht="15" customHeight="1" x14ac:dyDescent="0.2">
      <c r="B19" s="2"/>
      <c r="C19" s="2"/>
      <c r="D19" s="2"/>
      <c r="E19" s="2"/>
      <c r="F19" s="2"/>
      <c r="I19" s="2"/>
      <c r="J19"/>
      <c r="K19"/>
      <c r="L19" s="2"/>
    </row>
    <row r="20" spans="2:24" ht="15" customHeight="1" thickBot="1" x14ac:dyDescent="0.25">
      <c r="B20" s="2"/>
      <c r="C20" s="2"/>
      <c r="D20" s="2"/>
      <c r="E20" s="2"/>
      <c r="F20" s="2"/>
      <c r="G20" s="2"/>
      <c r="H20" s="2"/>
      <c r="I20" s="2"/>
      <c r="J20" s="2"/>
      <c r="K20" s="2"/>
    </row>
    <row r="21" spans="2:24" ht="20.100000000000001" customHeight="1" thickBot="1" x14ac:dyDescent="0.25">
      <c r="B21" s="77" t="s">
        <v>3</v>
      </c>
      <c r="C21" s="78"/>
      <c r="D21" s="25">
        <v>12</v>
      </c>
      <c r="E21" s="25">
        <v>24</v>
      </c>
      <c r="F21" s="25">
        <v>36</v>
      </c>
      <c r="G21" s="25">
        <v>48</v>
      </c>
      <c r="H21" s="25">
        <v>60</v>
      </c>
      <c r="I21" s="25">
        <v>72</v>
      </c>
      <c r="J21" s="25">
        <v>84</v>
      </c>
      <c r="K21" s="25">
        <v>96</v>
      </c>
      <c r="L21" s="25">
        <v>108</v>
      </c>
      <c r="M21" s="25">
        <v>120</v>
      </c>
      <c r="N21" s="2"/>
      <c r="O21" s="11" t="s">
        <v>1</v>
      </c>
    </row>
    <row r="22" spans="2:24" ht="20.100000000000001" customHeight="1" x14ac:dyDescent="0.2">
      <c r="B22" s="87" t="s">
        <v>4</v>
      </c>
      <c r="C22" s="88"/>
      <c r="D22" s="20">
        <v>6.9900000000000004E-2</v>
      </c>
      <c r="E22" s="20">
        <v>6.9900000000000004E-2</v>
      </c>
      <c r="F22" s="20">
        <v>6.9900000000000004E-2</v>
      </c>
      <c r="G22" s="20">
        <v>6.9900000000000004E-2</v>
      </c>
      <c r="H22" s="20">
        <v>6.9900000000000004E-2</v>
      </c>
      <c r="I22" s="20">
        <v>6.9900000000000004E-2</v>
      </c>
      <c r="J22" s="20">
        <v>6.9900000000000004E-2</v>
      </c>
      <c r="K22" s="20">
        <v>6.9900000000000004E-2</v>
      </c>
      <c r="L22" s="20">
        <v>6.9900000000000004E-2</v>
      </c>
      <c r="M22" s="20">
        <v>6.9900000000000004E-2</v>
      </c>
      <c r="N22" s="2"/>
      <c r="O22" s="12" t="s">
        <v>58</v>
      </c>
    </row>
    <row r="23" spans="2:24" ht="20.100000000000001" customHeight="1" x14ac:dyDescent="0.2">
      <c r="B23" s="85" t="s">
        <v>5</v>
      </c>
      <c r="C23" s="86"/>
      <c r="D23" s="20">
        <v>3.95E-2</v>
      </c>
      <c r="E23" s="20">
        <v>3.95E-2</v>
      </c>
      <c r="F23" s="20">
        <v>3.95E-2</v>
      </c>
      <c r="G23" s="20">
        <v>3.95E-2</v>
      </c>
      <c r="H23" s="20">
        <v>3.95E-2</v>
      </c>
      <c r="I23" s="20">
        <v>3.95E-2</v>
      </c>
      <c r="J23" s="20">
        <v>3.95E-2</v>
      </c>
      <c r="K23" s="20">
        <v>3.95E-2</v>
      </c>
      <c r="L23" s="20">
        <v>3.95E-2</v>
      </c>
      <c r="M23" s="20">
        <v>3.95E-2</v>
      </c>
      <c r="N23" s="2"/>
      <c r="O23" s="11" t="s">
        <v>2</v>
      </c>
    </row>
    <row r="24" spans="2:24" ht="20.100000000000001" customHeight="1" x14ac:dyDescent="0.2">
      <c r="B24" s="85" t="s">
        <v>62</v>
      </c>
      <c r="C24" s="86"/>
      <c r="D24" s="20">
        <v>0</v>
      </c>
      <c r="E24" s="20">
        <v>0</v>
      </c>
      <c r="F24" s="20">
        <v>0</v>
      </c>
      <c r="G24" s="20">
        <v>3.5000000000000003E-2</v>
      </c>
      <c r="H24" s="20">
        <v>0.05</v>
      </c>
      <c r="I24" s="20">
        <v>0.06</v>
      </c>
      <c r="J24" s="20">
        <v>0.06</v>
      </c>
      <c r="K24" s="20">
        <v>7.0000000000000007E-2</v>
      </c>
      <c r="L24" s="20">
        <v>7.0000000000000007E-2</v>
      </c>
      <c r="M24" s="20">
        <v>7.0000000000000007E-2</v>
      </c>
      <c r="N24" s="2"/>
      <c r="O24" s="12" t="s">
        <v>58</v>
      </c>
    </row>
    <row r="25" spans="2:24" ht="20.100000000000001" customHeight="1" x14ac:dyDescent="0.2">
      <c r="B25" s="85" t="s">
        <v>63</v>
      </c>
      <c r="C25" s="86"/>
      <c r="D25" s="20">
        <v>1.2500000000000001E-2</v>
      </c>
      <c r="E25" s="20">
        <v>1.2500000000000001E-2</v>
      </c>
      <c r="F25" s="20">
        <v>1.2500000000000001E-2</v>
      </c>
      <c r="G25" s="20">
        <v>4.7500000000000001E-2</v>
      </c>
      <c r="H25" s="20">
        <v>6.5000000000000002E-2</v>
      </c>
      <c r="I25" s="20">
        <v>7.4999999999999997E-2</v>
      </c>
      <c r="J25" s="20">
        <v>7.4999999999999997E-2</v>
      </c>
      <c r="K25" s="20">
        <v>7.7500000000000013E-2</v>
      </c>
      <c r="L25" s="20">
        <v>7.7500000000000013E-2</v>
      </c>
      <c r="M25" s="20">
        <v>7.7500000000000013E-2</v>
      </c>
      <c r="N25" s="2"/>
      <c r="O25" s="11" t="s">
        <v>16</v>
      </c>
      <c r="S25" s="55"/>
      <c r="T25" s="55"/>
      <c r="U25" s="55"/>
      <c r="V25" s="55"/>
      <c r="W25" s="55"/>
      <c r="X25" s="55"/>
    </row>
    <row r="26" spans="2:24" ht="20.100000000000001" customHeight="1" x14ac:dyDescent="0.2">
      <c r="B26" s="85" t="s">
        <v>48</v>
      </c>
      <c r="C26" s="86"/>
      <c r="D26" s="60">
        <v>0</v>
      </c>
      <c r="E26" s="60">
        <v>0</v>
      </c>
      <c r="F26" s="60">
        <v>0</v>
      </c>
      <c r="G26" s="60">
        <v>2.7500000000000004E-2</v>
      </c>
      <c r="H26" s="60">
        <v>3.5000000000000003E-2</v>
      </c>
      <c r="I26" s="60">
        <v>3.4999999999999996E-2</v>
      </c>
      <c r="J26" s="60">
        <v>3.4999999999999996E-2</v>
      </c>
      <c r="K26" s="60">
        <v>3.7500000000000006E-2</v>
      </c>
      <c r="L26" s="60">
        <v>3.7500000000000006E-2</v>
      </c>
      <c r="M26" s="60">
        <v>3.7500000000000006E-2</v>
      </c>
      <c r="N26" s="2"/>
      <c r="O26" s="12">
        <v>11088</v>
      </c>
      <c r="S26" s="55"/>
      <c r="T26" s="55"/>
      <c r="U26" s="55"/>
      <c r="V26" s="55"/>
      <c r="W26" s="55"/>
      <c r="X26" s="55"/>
    </row>
    <row r="27" spans="2:24" ht="20.100000000000001" customHeight="1" thickBot="1" x14ac:dyDescent="0.25">
      <c r="B27" s="85" t="s">
        <v>14</v>
      </c>
      <c r="C27" s="86"/>
      <c r="D27" s="20">
        <v>0</v>
      </c>
      <c r="E27" s="20">
        <v>0</v>
      </c>
      <c r="F27" s="20">
        <v>0</v>
      </c>
      <c r="G27" s="20">
        <v>1.5000000000000003E-2</v>
      </c>
      <c r="H27" s="20">
        <v>2.0000000000000004E-2</v>
      </c>
      <c r="I27" s="20">
        <v>1.9999999999999997E-2</v>
      </c>
      <c r="J27" s="20">
        <v>1.9999999999999997E-2</v>
      </c>
      <c r="K27" s="20">
        <v>3.0000000000000006E-2</v>
      </c>
      <c r="L27" s="20">
        <v>3.0000000000000006E-2</v>
      </c>
      <c r="M27" s="20">
        <v>3.0000000000000006E-2</v>
      </c>
      <c r="N27" s="2"/>
      <c r="S27" s="55"/>
      <c r="T27" s="55"/>
      <c r="U27" s="55"/>
      <c r="V27" s="55"/>
      <c r="W27" s="55"/>
      <c r="X27" s="55"/>
    </row>
    <row r="28" spans="2:24" ht="20.100000000000001" customHeight="1" thickBot="1" x14ac:dyDescent="0.25">
      <c r="B28" s="77" t="s">
        <v>6</v>
      </c>
      <c r="C28" s="78"/>
      <c r="D28" s="21"/>
      <c r="E28" s="21"/>
      <c r="F28" s="21"/>
      <c r="G28" s="21"/>
      <c r="H28" s="21"/>
      <c r="I28" s="20"/>
      <c r="J28" s="20"/>
      <c r="N28" s="2"/>
      <c r="S28" s="55"/>
      <c r="T28" s="55"/>
      <c r="U28" s="55"/>
      <c r="V28" s="55"/>
      <c r="W28" s="55"/>
      <c r="X28" s="55"/>
    </row>
    <row r="29" spans="2:24" ht="20.100000000000001" customHeight="1" x14ac:dyDescent="0.2">
      <c r="B29" s="79" t="s">
        <v>64</v>
      </c>
      <c r="C29" s="80"/>
      <c r="D29" s="22">
        <v>9.2292568239193684E-2</v>
      </c>
      <c r="E29" s="68">
        <v>4.7989560055833637E-2</v>
      </c>
      <c r="F29" s="68">
        <v>3.3187134450008628E-2</v>
      </c>
      <c r="G29" s="68">
        <v>2.6050131062873582E-2</v>
      </c>
      <c r="H29" s="68">
        <v>2.1872216480621851E-2</v>
      </c>
      <c r="I29" s="68">
        <v>1.8985754571963786E-2</v>
      </c>
      <c r="J29" s="68">
        <v>1.7039245793043525E-2</v>
      </c>
      <c r="K29" s="68">
        <v>1.5605299897988763E-2</v>
      </c>
      <c r="L29" s="68">
        <v>1.4445008909310742E-2</v>
      </c>
      <c r="M29" s="68">
        <v>1.3645425969562532E-2</v>
      </c>
      <c r="N29" s="2"/>
    </row>
    <row r="30" spans="2:24" ht="20.100000000000001" customHeight="1" x14ac:dyDescent="0.2">
      <c r="B30" s="79" t="s">
        <v>65</v>
      </c>
      <c r="C30" s="80"/>
      <c r="D30" s="22">
        <v>9.3573972097450817E-2</v>
      </c>
      <c r="E30" s="22">
        <v>4.8912851785584507E-2</v>
      </c>
      <c r="F30" s="22">
        <v>3.4176983822563005E-2</v>
      </c>
      <c r="G30" s="22">
        <v>2.714964570669021E-2</v>
      </c>
      <c r="H30" s="22">
        <v>2.3107250833851931E-2</v>
      </c>
      <c r="I30" s="22">
        <v>2.0297738476147652E-2</v>
      </c>
      <c r="J30" s="22">
        <v>1.8516389368133313E-2</v>
      </c>
      <c r="K30" s="22">
        <v>1.727254431605893E-2</v>
      </c>
      <c r="L30" s="22">
        <v>1.6670077525453342E-2</v>
      </c>
      <c r="M30" s="22">
        <v>1.6065799337394542E-2</v>
      </c>
      <c r="N30" s="2"/>
    </row>
    <row r="31" spans="2:24" ht="20.100000000000001" customHeight="1" x14ac:dyDescent="0.2">
      <c r="B31" s="81" t="s">
        <v>49</v>
      </c>
      <c r="C31" s="82"/>
      <c r="D31" s="59">
        <v>9.115862475390267E-2</v>
      </c>
      <c r="E31" s="59">
        <v>4.7406136887430027E-2</v>
      </c>
      <c r="F31" s="59">
        <v>3.301906776581158E-2</v>
      </c>
      <c r="G31" s="59">
        <v>2.5892498036636232E-2</v>
      </c>
      <c r="H31" s="59">
        <v>2.1673221126964209E-2</v>
      </c>
      <c r="I31" s="59">
        <v>1.8860914090831817E-2</v>
      </c>
      <c r="J31" s="59">
        <v>1.6934802925824555E-2</v>
      </c>
      <c r="K31" s="59">
        <v>1.5538259940058656E-2</v>
      </c>
      <c r="L31" s="59">
        <v>1.4783814747026046E-2</v>
      </c>
      <c r="M31" s="59">
        <v>1.3936857395933852E-2</v>
      </c>
      <c r="N31" s="2"/>
    </row>
    <row r="32" spans="2:24" ht="15" customHeight="1" thickBot="1" x14ac:dyDescent="0.25">
      <c r="B32" s="83" t="s">
        <v>50</v>
      </c>
      <c r="C32" s="84"/>
      <c r="D32" s="23">
        <v>8.9939760545004535E-2</v>
      </c>
      <c r="E32" s="23">
        <v>4.6536383636216823E-2</v>
      </c>
      <c r="F32" s="23">
        <v>3.2091989647822346E-2</v>
      </c>
      <c r="G32" s="23">
        <v>2.4887298852378736E-2</v>
      </c>
      <c r="H32" s="23">
        <v>2.0578441857306794E-2</v>
      </c>
      <c r="I32" s="23">
        <v>1.7717451128719121E-2</v>
      </c>
      <c r="J32" s="23">
        <v>1.5683759812542677E-2</v>
      </c>
      <c r="K32" s="23">
        <v>1.416707646693198E-2</v>
      </c>
      <c r="L32" s="23">
        <v>1.2995009996262389E-2</v>
      </c>
      <c r="M32" s="23">
        <v>1.2064119644631071E-2</v>
      </c>
      <c r="O32" s="2"/>
      <c r="S32" s="57"/>
      <c r="T32" s="57"/>
      <c r="U32" s="57"/>
      <c r="V32" s="57"/>
      <c r="W32" s="57"/>
      <c r="X32" s="57"/>
    </row>
    <row r="33" spans="2:24" ht="15" customHeight="1" x14ac:dyDescent="0.2">
      <c r="B33" s="16"/>
      <c r="C33" s="17"/>
      <c r="D33" s="17"/>
      <c r="E33" s="17"/>
      <c r="F33" s="17"/>
      <c r="G33" s="17"/>
      <c r="H33" s="18"/>
      <c r="I33" s="18"/>
      <c r="J33" s="18"/>
      <c r="K33" s="18"/>
      <c r="L33" s="18"/>
      <c r="M33" s="18"/>
      <c r="N33" s="19"/>
      <c r="O33" s="19"/>
      <c r="S33" s="57"/>
      <c r="T33" s="57"/>
      <c r="U33" s="57"/>
      <c r="V33" s="57"/>
      <c r="W33" s="57"/>
      <c r="X33" s="57"/>
    </row>
    <row r="34" spans="2:24" ht="15" customHeight="1" thickBot="1" x14ac:dyDescent="0.25">
      <c r="B34" s="16"/>
      <c r="C34" s="17"/>
      <c r="D34" s="17"/>
      <c r="E34" s="17"/>
      <c r="F34" s="17"/>
      <c r="G34" s="17"/>
      <c r="H34" s="18"/>
      <c r="I34" s="18"/>
      <c r="J34" s="18"/>
      <c r="K34" s="18"/>
      <c r="L34" s="18"/>
      <c r="M34" s="18"/>
      <c r="N34" s="19"/>
      <c r="O34" s="19"/>
      <c r="S34" s="57"/>
      <c r="T34" s="57"/>
      <c r="U34" s="57"/>
      <c r="V34" s="57"/>
      <c r="W34" s="57"/>
      <c r="X34" s="57"/>
    </row>
    <row r="35" spans="2:24" ht="15" customHeight="1" thickBot="1" x14ac:dyDescent="0.25">
      <c r="B35" s="77" t="s">
        <v>3</v>
      </c>
      <c r="C35" s="78"/>
      <c r="D35" s="25">
        <v>12</v>
      </c>
      <c r="E35" s="25">
        <v>24</v>
      </c>
      <c r="F35" s="25">
        <v>36</v>
      </c>
      <c r="G35" s="25">
        <v>48</v>
      </c>
      <c r="H35" s="25">
        <v>60</v>
      </c>
      <c r="I35" s="25">
        <v>72</v>
      </c>
      <c r="J35" s="25">
        <v>84</v>
      </c>
      <c r="K35" s="25">
        <v>96</v>
      </c>
      <c r="L35" s="25">
        <v>108</v>
      </c>
      <c r="M35" s="25">
        <v>120</v>
      </c>
      <c r="N35" s="2"/>
      <c r="O35" s="11" t="s">
        <v>1</v>
      </c>
      <c r="P35" s="57"/>
      <c r="Q35" s="57"/>
      <c r="R35" s="57"/>
      <c r="S35" s="57"/>
      <c r="T35" s="57"/>
      <c r="U35" s="57"/>
    </row>
    <row r="36" spans="2:24" ht="15" customHeight="1" x14ac:dyDescent="0.2">
      <c r="B36" s="87" t="s">
        <v>4</v>
      </c>
      <c r="C36" s="88"/>
      <c r="D36" s="20">
        <v>7.9899999999999999E-2</v>
      </c>
      <c r="E36" s="20">
        <v>7.9899999999999999E-2</v>
      </c>
      <c r="F36" s="20">
        <v>7.9899999999999999E-2</v>
      </c>
      <c r="G36" s="20">
        <v>7.9899999999999999E-2</v>
      </c>
      <c r="H36" s="20">
        <v>7.9899999999999999E-2</v>
      </c>
      <c r="I36" s="20">
        <v>7.9899999999999999E-2</v>
      </c>
      <c r="J36" s="20">
        <v>7.9899999999999999E-2</v>
      </c>
      <c r="K36" s="20">
        <v>7.9899999999999999E-2</v>
      </c>
      <c r="L36" s="20">
        <v>7.9899999999999999E-2</v>
      </c>
      <c r="M36" s="20">
        <v>7.9899999999999999E-2</v>
      </c>
      <c r="N36" s="2"/>
      <c r="O36" s="12" t="s">
        <v>59</v>
      </c>
    </row>
    <row r="37" spans="2:24" ht="15" customHeight="1" x14ac:dyDescent="0.2">
      <c r="B37" s="85" t="s">
        <v>5</v>
      </c>
      <c r="C37" s="86"/>
      <c r="D37" s="20">
        <v>3.95E-2</v>
      </c>
      <c r="E37" s="20">
        <v>3.95E-2</v>
      </c>
      <c r="F37" s="20">
        <v>3.95E-2</v>
      </c>
      <c r="G37" s="20">
        <v>3.95E-2</v>
      </c>
      <c r="H37" s="20">
        <v>3.95E-2</v>
      </c>
      <c r="I37" s="20">
        <v>3.95E-2</v>
      </c>
      <c r="J37" s="20">
        <v>3.95E-2</v>
      </c>
      <c r="K37" s="20">
        <v>3.95E-2</v>
      </c>
      <c r="L37" s="20">
        <v>3.95E-2</v>
      </c>
      <c r="M37" s="20">
        <v>3.95E-2</v>
      </c>
      <c r="N37" s="2"/>
      <c r="O37" s="11" t="s">
        <v>2</v>
      </c>
    </row>
    <row r="38" spans="2:24" ht="15" customHeight="1" x14ac:dyDescent="0.2">
      <c r="B38" s="85" t="s">
        <v>62</v>
      </c>
      <c r="C38" s="86"/>
      <c r="D38" s="20">
        <v>0</v>
      </c>
      <c r="E38" s="20">
        <v>0</v>
      </c>
      <c r="F38" s="20">
        <v>0</v>
      </c>
      <c r="G38" s="20">
        <v>0.05</v>
      </c>
      <c r="H38" s="20">
        <v>7.4999999999999997E-2</v>
      </c>
      <c r="I38" s="20">
        <v>0.09</v>
      </c>
      <c r="J38" s="20">
        <v>0.1</v>
      </c>
      <c r="K38" s="20">
        <v>0.11</v>
      </c>
      <c r="L38" s="20">
        <v>0.11</v>
      </c>
      <c r="M38" s="20">
        <v>0.11</v>
      </c>
      <c r="N38" s="2"/>
      <c r="O38" s="12" t="s">
        <v>59</v>
      </c>
    </row>
    <row r="39" spans="2:24" ht="15" customHeight="1" x14ac:dyDescent="0.2">
      <c r="B39" s="85" t="s">
        <v>63</v>
      </c>
      <c r="C39" s="86"/>
      <c r="D39" s="20">
        <v>0</v>
      </c>
      <c r="E39" s="20">
        <v>8.9899999999999994E-2</v>
      </c>
      <c r="F39" s="20">
        <v>0</v>
      </c>
      <c r="G39" s="20">
        <v>6.25E-2</v>
      </c>
      <c r="H39" s="20">
        <v>0.09</v>
      </c>
      <c r="I39" s="20">
        <v>0.105</v>
      </c>
      <c r="J39" s="20">
        <v>0.115</v>
      </c>
      <c r="K39" s="20">
        <v>0.11749999999999999</v>
      </c>
      <c r="L39" s="20">
        <v>0.11749999999999999</v>
      </c>
      <c r="M39" s="20">
        <v>0.11749999999999999</v>
      </c>
      <c r="N39" s="2"/>
      <c r="O39" s="11" t="s">
        <v>16</v>
      </c>
    </row>
    <row r="40" spans="2:24" ht="15" customHeight="1" x14ac:dyDescent="0.2">
      <c r="B40" s="85" t="s">
        <v>48</v>
      </c>
      <c r="C40" s="86"/>
      <c r="D40" s="60">
        <v>12</v>
      </c>
      <c r="E40" s="60">
        <v>24</v>
      </c>
      <c r="F40" s="60">
        <v>36</v>
      </c>
      <c r="G40" s="60">
        <v>4.2500000000000003E-2</v>
      </c>
      <c r="H40" s="60">
        <v>0.06</v>
      </c>
      <c r="I40" s="60">
        <v>6.5000000000000002E-2</v>
      </c>
      <c r="J40" s="60">
        <v>7.5000000000000011E-2</v>
      </c>
      <c r="K40" s="60">
        <v>7.7500000000000013E-2</v>
      </c>
      <c r="L40" s="60">
        <v>7.7500000000000013E-2</v>
      </c>
      <c r="M40" s="60">
        <v>7.7500000000000013E-2</v>
      </c>
      <c r="N40" s="2"/>
      <c r="O40" s="12">
        <v>11089</v>
      </c>
    </row>
    <row r="41" spans="2:24" ht="15" customHeight="1" thickBot="1" x14ac:dyDescent="0.25">
      <c r="B41" s="85" t="s">
        <v>14</v>
      </c>
      <c r="C41" s="86"/>
      <c r="D41" s="20">
        <v>1.7500000000000002E-2</v>
      </c>
      <c r="E41" s="20">
        <v>1.7500000000000002E-2</v>
      </c>
      <c r="F41" s="20">
        <v>1.7500000000000002E-2</v>
      </c>
      <c r="G41" s="20">
        <v>3.0000000000000002E-2</v>
      </c>
      <c r="H41" s="20">
        <v>4.4999999999999998E-2</v>
      </c>
      <c r="I41" s="20">
        <v>4.9999999999999996E-2</v>
      </c>
      <c r="J41" s="20">
        <v>6.0000000000000005E-2</v>
      </c>
      <c r="K41" s="20">
        <v>7.0000000000000007E-2</v>
      </c>
      <c r="L41" s="20">
        <v>7.0000000000000007E-2</v>
      </c>
      <c r="M41" s="20">
        <v>7.0000000000000007E-2</v>
      </c>
      <c r="N41" s="2"/>
    </row>
    <row r="42" spans="2:24" ht="15" customHeight="1" thickBot="1" x14ac:dyDescent="0.25">
      <c r="B42" s="77" t="s">
        <v>6</v>
      </c>
      <c r="C42" s="78"/>
      <c r="D42" s="21"/>
      <c r="E42" s="21"/>
      <c r="F42" s="21"/>
      <c r="G42" s="21"/>
      <c r="H42" s="21"/>
      <c r="I42" s="20"/>
      <c r="J42" s="20"/>
      <c r="N42" s="2"/>
    </row>
    <row r="43" spans="2:24" ht="18" customHeight="1" x14ac:dyDescent="0.2">
      <c r="B43" s="79" t="s">
        <v>64</v>
      </c>
      <c r="C43" s="80"/>
      <c r="D43" s="22">
        <v>9.0419665814249484E-2</v>
      </c>
      <c r="E43" s="68">
        <v>4.700902863403511E-2</v>
      </c>
      <c r="F43" s="68">
        <v>3.2569356691717205E-2</v>
      </c>
      <c r="G43" s="68">
        <v>2.6557849491841805E-2</v>
      </c>
      <c r="H43" s="68">
        <v>2.2397163355153692E-2</v>
      </c>
      <c r="I43" s="68">
        <v>1.9525058960018025E-2</v>
      </c>
      <c r="J43" s="68">
        <v>1.7596508084628214E-2</v>
      </c>
      <c r="K43" s="68">
        <v>1.6181084410801641E-2</v>
      </c>
      <c r="L43" s="68">
        <v>1.5036988774642237E-2</v>
      </c>
      <c r="M43" s="68">
        <v>1.4258911779015679E-2</v>
      </c>
      <c r="N43" s="2"/>
    </row>
    <row r="44" spans="2:24" ht="18" customHeight="1" x14ac:dyDescent="0.2">
      <c r="B44" s="79" t="s">
        <v>65</v>
      </c>
      <c r="C44" s="80"/>
      <c r="D44" s="22">
        <v>9.0419665814249484E-2</v>
      </c>
      <c r="E44" s="22">
        <v>4.700902863403511E-2</v>
      </c>
      <c r="F44" s="22">
        <v>3.2569356691717205E-2</v>
      </c>
      <c r="G44" s="22">
        <v>2.7678793734083055E-2</v>
      </c>
      <c r="H44" s="22">
        <v>2.3661839305258146E-2</v>
      </c>
      <c r="I44" s="22">
        <v>2.0874310736484814E-2</v>
      </c>
      <c r="J44" s="22">
        <v>1.9121961099211514E-2</v>
      </c>
      <c r="K44" s="22">
        <v>1.790984469343538E-2</v>
      </c>
      <c r="L44" s="22">
        <v>1.7353244307179775E-2</v>
      </c>
      <c r="M44" s="22">
        <v>1.6788102908788974E-2</v>
      </c>
      <c r="N44" s="2"/>
    </row>
    <row r="45" spans="2:24" ht="18" customHeight="1" x14ac:dyDescent="0.2">
      <c r="B45" s="81" t="s">
        <v>49</v>
      </c>
      <c r="C45" s="82"/>
      <c r="D45" s="59">
        <v>9.0419665814249484E-2</v>
      </c>
      <c r="E45" s="59">
        <v>4.700902863403511E-2</v>
      </c>
      <c r="F45" s="59">
        <v>3.2569356691717205E-2</v>
      </c>
      <c r="G45" s="59">
        <v>2.6397144189605475E-2</v>
      </c>
      <c r="H45" s="59">
        <v>2.219339198855555E-2</v>
      </c>
      <c r="I45" s="59">
        <v>1.9396672292769191E-2</v>
      </c>
      <c r="J45" s="59">
        <v>1.7488649451697952E-2</v>
      </c>
      <c r="K45" s="59">
        <v>1.6111570897748079E-2</v>
      </c>
      <c r="L45" s="59">
        <v>1.5389679424436472E-2</v>
      </c>
      <c r="M45" s="59">
        <v>1.4563445694448632E-2</v>
      </c>
      <c r="N45" s="2"/>
    </row>
    <row r="46" spans="2:24" ht="18" customHeight="1" thickBot="1" x14ac:dyDescent="0.25">
      <c r="B46" s="83" t="s">
        <v>50</v>
      </c>
      <c r="C46" s="84"/>
      <c r="D46" s="23">
        <v>9.0419665814249484E-2</v>
      </c>
      <c r="E46" s="23">
        <v>4.700902863403511E-2</v>
      </c>
      <c r="F46" s="23">
        <v>3.2569356691717205E-2</v>
      </c>
      <c r="G46" s="23">
        <v>2.5372353620206789E-2</v>
      </c>
      <c r="H46" s="23">
        <v>2.1072337331745756E-2</v>
      </c>
      <c r="I46" s="23">
        <v>1.8220728420260894E-2</v>
      </c>
      <c r="J46" s="23">
        <v>1.619669143169742E-2</v>
      </c>
      <c r="K46" s="23">
        <v>1.4689795240349884E-2</v>
      </c>
      <c r="L46" s="23">
        <v>1.3527566557207837E-2</v>
      </c>
      <c r="M46" s="23">
        <v>1.2606511375166647E-2</v>
      </c>
      <c r="O46" s="2"/>
    </row>
    <row r="47" spans="2:24" ht="18" customHeight="1" x14ac:dyDescent="0.2">
      <c r="B47" s="2"/>
      <c r="C47" s="2"/>
      <c r="D47" s="2"/>
      <c r="E47" s="2"/>
      <c r="F47" s="2"/>
      <c r="G47" s="2"/>
      <c r="H47" s="2"/>
      <c r="I47" s="2"/>
      <c r="K47" s="19"/>
      <c r="L47" s="19"/>
    </row>
    <row r="48" spans="2:24" ht="11.85" customHeight="1" thickBot="1" x14ac:dyDescent="0.25">
      <c r="B48" s="2"/>
      <c r="C48" s="2"/>
      <c r="D48" s="2"/>
      <c r="E48" s="2"/>
      <c r="F48" s="2"/>
      <c r="G48" s="2"/>
      <c r="H48" s="2"/>
      <c r="I48" s="2"/>
      <c r="K48" s="19"/>
      <c r="L48" s="19"/>
    </row>
    <row r="49" spans="2:21" ht="11.85" customHeight="1" thickBot="1" x14ac:dyDescent="0.25">
      <c r="B49" s="77" t="s">
        <v>3</v>
      </c>
      <c r="C49" s="78"/>
      <c r="D49" s="25">
        <v>12</v>
      </c>
      <c r="E49" s="25">
        <v>24</v>
      </c>
      <c r="F49" s="25">
        <v>36</v>
      </c>
      <c r="G49" s="25">
        <v>48</v>
      </c>
      <c r="H49" s="25">
        <v>60</v>
      </c>
      <c r="I49" s="25">
        <v>72</v>
      </c>
      <c r="J49" s="25">
        <v>84</v>
      </c>
      <c r="K49" s="25">
        <v>96</v>
      </c>
      <c r="L49" s="25">
        <v>108</v>
      </c>
      <c r="M49" s="25">
        <v>120</v>
      </c>
      <c r="N49" s="2"/>
      <c r="O49" s="11" t="s">
        <v>1</v>
      </c>
    </row>
    <row r="50" spans="2:21" ht="14.1" customHeight="1" x14ac:dyDescent="0.2">
      <c r="B50" s="87" t="s">
        <v>4</v>
      </c>
      <c r="C50" s="88"/>
      <c r="D50" s="20">
        <v>8.9899999999999994E-2</v>
      </c>
      <c r="E50" s="20">
        <v>8.9899999999999994E-2</v>
      </c>
      <c r="F50" s="20">
        <v>8.9899999999999994E-2</v>
      </c>
      <c r="G50" s="20">
        <v>8.9899999999999994E-2</v>
      </c>
      <c r="H50" s="20">
        <v>8.9899999999999994E-2</v>
      </c>
      <c r="I50" s="20">
        <v>8.9899999999999994E-2</v>
      </c>
      <c r="J50" s="20">
        <v>8.9899999999999994E-2</v>
      </c>
      <c r="K50" s="20">
        <v>8.9899999999999994E-2</v>
      </c>
      <c r="L50" s="20">
        <v>8.9899999999999994E-2</v>
      </c>
      <c r="M50" s="20">
        <v>8.9899999999999994E-2</v>
      </c>
      <c r="N50" s="2"/>
      <c r="O50" s="12" t="s">
        <v>60</v>
      </c>
    </row>
    <row r="51" spans="2:21" ht="14.1" customHeight="1" x14ac:dyDescent="0.2">
      <c r="B51" s="85" t="s">
        <v>5</v>
      </c>
      <c r="C51" s="86"/>
      <c r="D51" s="20">
        <v>3.95E-2</v>
      </c>
      <c r="E51" s="20">
        <v>3.95E-2</v>
      </c>
      <c r="F51" s="20">
        <v>3.95E-2</v>
      </c>
      <c r="G51" s="20">
        <v>3.95E-2</v>
      </c>
      <c r="H51" s="20">
        <v>3.95E-2</v>
      </c>
      <c r="I51" s="20">
        <v>3.95E-2</v>
      </c>
      <c r="J51" s="20">
        <v>3.95E-2</v>
      </c>
      <c r="K51" s="20">
        <v>3.95E-2</v>
      </c>
      <c r="L51" s="20">
        <v>3.95E-2</v>
      </c>
      <c r="M51" s="20">
        <v>3.95E-2</v>
      </c>
      <c r="N51" s="2"/>
      <c r="O51" s="11" t="s">
        <v>2</v>
      </c>
    </row>
    <row r="52" spans="2:21" ht="14.1" customHeight="1" x14ac:dyDescent="0.2">
      <c r="B52" s="85" t="s">
        <v>62</v>
      </c>
      <c r="C52" s="86"/>
      <c r="D52" s="20">
        <v>1.2500000000000001E-2</v>
      </c>
      <c r="E52" s="20">
        <v>1.2500000000000001E-2</v>
      </c>
      <c r="F52" s="20">
        <v>1.2500000000000001E-2</v>
      </c>
      <c r="G52" s="20">
        <v>7.0000000000000007E-2</v>
      </c>
      <c r="H52" s="20">
        <v>0.1</v>
      </c>
      <c r="I52" s="20">
        <v>0.12</v>
      </c>
      <c r="J52" s="20">
        <v>0.15</v>
      </c>
      <c r="K52" s="20">
        <v>0.16</v>
      </c>
      <c r="L52" s="20">
        <v>0.16</v>
      </c>
      <c r="M52" s="20">
        <v>0.16</v>
      </c>
      <c r="N52" s="2"/>
      <c r="O52" s="12" t="s">
        <v>60</v>
      </c>
    </row>
    <row r="53" spans="2:21" ht="14.1" customHeight="1" x14ac:dyDescent="0.2">
      <c r="B53" s="85" t="s">
        <v>63</v>
      </c>
      <c r="C53" s="86"/>
      <c r="D53" s="20">
        <v>0</v>
      </c>
      <c r="E53" s="20">
        <v>0</v>
      </c>
      <c r="F53" s="20">
        <v>0</v>
      </c>
      <c r="G53" s="20">
        <v>8.2500000000000004E-2</v>
      </c>
      <c r="H53" s="20">
        <v>0.115</v>
      </c>
      <c r="I53" s="20">
        <v>0.13500000000000001</v>
      </c>
      <c r="J53" s="20">
        <v>0.16499999999999998</v>
      </c>
      <c r="K53" s="20">
        <v>0.16750000000000001</v>
      </c>
      <c r="L53" s="20">
        <v>0.16750000000000001</v>
      </c>
      <c r="M53" s="20">
        <v>0.16750000000000001</v>
      </c>
      <c r="N53" s="2"/>
      <c r="O53" s="11" t="s">
        <v>16</v>
      </c>
    </row>
    <row r="54" spans="2:21" ht="14.1" customHeight="1" x14ac:dyDescent="0.2">
      <c r="B54" s="85" t="s">
        <v>48</v>
      </c>
      <c r="C54" s="86"/>
      <c r="D54" s="60">
        <v>0</v>
      </c>
      <c r="E54" s="60">
        <v>0</v>
      </c>
      <c r="F54" s="60">
        <v>0</v>
      </c>
      <c r="G54" s="60">
        <v>6.25E-2</v>
      </c>
      <c r="H54" s="60">
        <v>8.5000000000000006E-2</v>
      </c>
      <c r="I54" s="60">
        <v>9.4999999999999987E-2</v>
      </c>
      <c r="J54" s="60">
        <v>0.12499999999999999</v>
      </c>
      <c r="K54" s="60">
        <v>0.1275</v>
      </c>
      <c r="L54" s="60">
        <v>0.1275</v>
      </c>
      <c r="M54" s="60">
        <v>0.1275</v>
      </c>
      <c r="N54" s="2"/>
      <c r="O54" s="12">
        <v>11090</v>
      </c>
    </row>
    <row r="55" spans="2:21" ht="14.45" customHeight="1" thickBot="1" x14ac:dyDescent="0.25">
      <c r="B55" s="85" t="s">
        <v>14</v>
      </c>
      <c r="C55" s="86"/>
      <c r="D55" s="20">
        <v>0</v>
      </c>
      <c r="E55" s="20">
        <v>0</v>
      </c>
      <c r="F55" s="20">
        <v>0</v>
      </c>
      <c r="G55" s="20">
        <v>0.05</v>
      </c>
      <c r="H55" s="20">
        <v>7.0000000000000007E-2</v>
      </c>
      <c r="I55" s="20">
        <v>7.9999999999999988E-2</v>
      </c>
      <c r="J55" s="20">
        <v>0.10999999999999999</v>
      </c>
      <c r="K55" s="20">
        <v>0.12</v>
      </c>
      <c r="L55" s="20">
        <v>0.12</v>
      </c>
      <c r="M55" s="20">
        <v>0.12</v>
      </c>
      <c r="N55" s="2"/>
    </row>
    <row r="56" spans="2:21" ht="16.5" thickBot="1" x14ac:dyDescent="0.25">
      <c r="B56" s="77" t="s">
        <v>6</v>
      </c>
      <c r="C56" s="78"/>
      <c r="D56" s="21"/>
      <c r="E56" s="21"/>
      <c r="F56" s="21"/>
      <c r="G56" s="21"/>
      <c r="H56" s="21"/>
      <c r="I56" s="20"/>
      <c r="J56" s="20"/>
      <c r="N56" s="2"/>
    </row>
    <row r="57" spans="2:21" ht="17.45" customHeight="1" x14ac:dyDescent="0.2">
      <c r="B57" s="79" t="s">
        <v>64</v>
      </c>
      <c r="C57" s="80"/>
      <c r="D57" s="22">
        <v>9.9163979635658914E-2</v>
      </c>
      <c r="E57" s="68">
        <v>4.9739299995192582E-2</v>
      </c>
      <c r="F57" s="68">
        <v>3.4143351912652158E-2</v>
      </c>
      <c r="G57" s="68">
        <v>2.707148980282411E-2</v>
      </c>
      <c r="H57" s="68">
        <v>2.292958516291272E-2</v>
      </c>
      <c r="I57" s="68">
        <v>2.0073344796179563E-2</v>
      </c>
      <c r="J57" s="68">
        <v>1.816430742485485E-2</v>
      </c>
      <c r="K57" s="68">
        <v>1.6768963905243701E-2</v>
      </c>
      <c r="L57" s="68">
        <v>1.5642553848941417E-2</v>
      </c>
      <c r="M57" s="68">
        <v>1.4887574913765326E-2</v>
      </c>
      <c r="N57" s="2"/>
    </row>
    <row r="58" spans="2:21" ht="15" x14ac:dyDescent="0.2">
      <c r="B58" s="79" t="s">
        <v>65</v>
      </c>
      <c r="C58" s="80"/>
      <c r="D58" s="22">
        <v>9.9163979635658914E-2</v>
      </c>
      <c r="E58" s="22">
        <v>4.9739299995192582E-2</v>
      </c>
      <c r="F58" s="22">
        <v>3.4143351912652158E-2</v>
      </c>
      <c r="G58" s="22">
        <v>2.8214113592174603E-2</v>
      </c>
      <c r="H58" s="22">
        <v>2.4224324788711581E-2</v>
      </c>
      <c r="I58" s="22">
        <v>2.146048509528628E-2</v>
      </c>
      <c r="J58" s="22">
        <v>1.9738983342701771E-2</v>
      </c>
      <c r="K58" s="22">
        <v>1.8560532260263971E-2</v>
      </c>
      <c r="L58" s="22">
        <v>1.8052088925321026E-2</v>
      </c>
      <c r="M58" s="22">
        <v>1.7528275901279953E-2</v>
      </c>
      <c r="N58" s="2"/>
    </row>
    <row r="59" spans="2:21" ht="15" x14ac:dyDescent="0.2">
      <c r="B59" s="81" t="s">
        <v>49</v>
      </c>
      <c r="C59" s="82"/>
      <c r="D59" s="59">
        <v>9.0900989706108812E-2</v>
      </c>
      <c r="E59" s="59">
        <v>4.74845203247235E-2</v>
      </c>
      <c r="F59" s="59">
        <v>3.3050984346387036E-2</v>
      </c>
      <c r="G59" s="59">
        <v>2.6907676390443454E-2</v>
      </c>
      <c r="H59" s="59">
        <v>2.2720969775772631E-2</v>
      </c>
      <c r="I59" s="59">
        <v>1.9941352885466494E-2</v>
      </c>
      <c r="J59" s="59">
        <v>1.8052968438872666E-2</v>
      </c>
      <c r="K59" s="59">
        <v>1.669692487734371E-2</v>
      </c>
      <c r="L59" s="59">
        <v>1.6009447950154559E-2</v>
      </c>
      <c r="M59" s="59">
        <v>1.5205535467140971E-2</v>
      </c>
      <c r="N59" s="2"/>
      <c r="P59" s="29"/>
      <c r="Q59" s="29"/>
    </row>
    <row r="60" spans="2:21" ht="15.75" thickBot="1" x14ac:dyDescent="0.25">
      <c r="B60" s="83" t="s">
        <v>50</v>
      </c>
      <c r="C60" s="84"/>
      <c r="D60" s="23">
        <v>9.0900989706108812E-2</v>
      </c>
      <c r="E60" s="23">
        <v>4.74845203247235E-2</v>
      </c>
      <c r="F60" s="23">
        <v>3.3050984346387036E-2</v>
      </c>
      <c r="G60" s="23">
        <v>2.5863065927611024E-2</v>
      </c>
      <c r="H60" s="23">
        <v>2.1573265585827294E-2</v>
      </c>
      <c r="I60" s="23">
        <v>1.8732387173140061E-2</v>
      </c>
      <c r="J60" s="23">
        <v>1.6719321868630867E-2</v>
      </c>
      <c r="K60" s="23">
        <v>1.5223494291668686E-2</v>
      </c>
      <c r="L60" s="23">
        <v>1.407234463545692E-2</v>
      </c>
      <c r="M60" s="23">
        <v>1.3162321599831382E-2</v>
      </c>
      <c r="O60" s="2"/>
      <c r="P60"/>
      <c r="Q60"/>
      <c r="R60"/>
      <c r="S60"/>
      <c r="T60"/>
      <c r="U60"/>
    </row>
    <row r="61" spans="2:21" x14ac:dyDescent="0.2">
      <c r="B61" s="2"/>
      <c r="C61" s="2"/>
      <c r="D61" s="2"/>
      <c r="E61" s="2"/>
      <c r="F61" s="2"/>
      <c r="G61" s="2"/>
      <c r="H61" s="2"/>
      <c r="I61" s="2"/>
      <c r="K61" s="19"/>
      <c r="L61" s="19"/>
      <c r="P61"/>
      <c r="Q61"/>
      <c r="R61"/>
      <c r="S61"/>
      <c r="T61"/>
      <c r="U61"/>
    </row>
    <row r="62" spans="2:21" ht="14.25" thickBot="1" x14ac:dyDescent="0.25">
      <c r="B62" s="2"/>
      <c r="C62" s="2"/>
      <c r="D62" s="2"/>
      <c r="E62" s="2"/>
      <c r="F62" s="2"/>
      <c r="G62" s="2"/>
      <c r="H62" s="2"/>
      <c r="I62" s="2"/>
      <c r="K62" s="19"/>
      <c r="L62" s="19"/>
      <c r="P62"/>
      <c r="Q62"/>
      <c r="R62"/>
      <c r="S62"/>
      <c r="T62"/>
      <c r="U62"/>
    </row>
    <row r="63" spans="2:21" ht="16.5" thickBot="1" x14ac:dyDescent="0.25">
      <c r="B63" s="77" t="s">
        <v>3</v>
      </c>
      <c r="C63" s="78"/>
      <c r="D63" s="25">
        <v>12</v>
      </c>
      <c r="E63" s="25">
        <v>24</v>
      </c>
      <c r="F63" s="25">
        <v>36</v>
      </c>
      <c r="G63" s="25">
        <v>48</v>
      </c>
      <c r="H63" s="25">
        <v>60</v>
      </c>
      <c r="I63" s="25">
        <v>72</v>
      </c>
      <c r="J63" s="25">
        <v>84</v>
      </c>
      <c r="K63" s="25">
        <v>96</v>
      </c>
      <c r="L63" s="25">
        <v>108</v>
      </c>
      <c r="M63" s="25">
        <v>120</v>
      </c>
      <c r="N63" s="2"/>
      <c r="O63" s="11" t="s">
        <v>1</v>
      </c>
      <c r="P63"/>
      <c r="Q63"/>
      <c r="R63"/>
      <c r="S63"/>
      <c r="T63"/>
      <c r="U63"/>
    </row>
    <row r="64" spans="2:21" ht="15.75" x14ac:dyDescent="0.2">
      <c r="B64" s="87" t="s">
        <v>4</v>
      </c>
      <c r="C64" s="88"/>
      <c r="D64" s="20">
        <v>9.9900000000000003E-2</v>
      </c>
      <c r="E64" s="20">
        <v>9.9900000000000003E-2</v>
      </c>
      <c r="F64" s="20">
        <v>9.9900000000000003E-2</v>
      </c>
      <c r="G64" s="20">
        <v>9.9900000000000003E-2</v>
      </c>
      <c r="H64" s="20">
        <v>9.9900000000000003E-2</v>
      </c>
      <c r="I64" s="20">
        <v>9.9900000000000003E-2</v>
      </c>
      <c r="J64" s="20">
        <v>9.9900000000000003E-2</v>
      </c>
      <c r="K64" s="20">
        <v>9.9900000000000003E-2</v>
      </c>
      <c r="L64" s="20">
        <v>9.9900000000000003E-2</v>
      </c>
      <c r="M64" s="20">
        <v>9.9900000000000003E-2</v>
      </c>
      <c r="N64" s="2"/>
      <c r="O64" s="12" t="s">
        <v>61</v>
      </c>
      <c r="P64"/>
      <c r="Q64"/>
      <c r="R64"/>
      <c r="S64"/>
      <c r="T64"/>
      <c r="U64"/>
    </row>
    <row r="65" spans="2:21" ht="15" x14ac:dyDescent="0.2">
      <c r="B65" s="85" t="s">
        <v>5</v>
      </c>
      <c r="C65" s="86"/>
      <c r="D65" s="20">
        <v>3.95E-2</v>
      </c>
      <c r="E65" s="20">
        <v>3.95E-2</v>
      </c>
      <c r="F65" s="20">
        <v>3.95E-2</v>
      </c>
      <c r="G65" s="20">
        <v>3.95E-2</v>
      </c>
      <c r="H65" s="20">
        <v>3.95E-2</v>
      </c>
      <c r="I65" s="20">
        <v>3.95E-2</v>
      </c>
      <c r="J65" s="20">
        <v>3.95E-2</v>
      </c>
      <c r="K65" s="20">
        <v>3.95E-2</v>
      </c>
      <c r="L65" s="20">
        <v>3.95E-2</v>
      </c>
      <c r="M65" s="20">
        <v>3.95E-2</v>
      </c>
      <c r="N65" s="2"/>
      <c r="O65" s="11" t="s">
        <v>2</v>
      </c>
      <c r="P65"/>
      <c r="Q65"/>
      <c r="R65"/>
      <c r="S65"/>
      <c r="T65"/>
      <c r="U65"/>
    </row>
    <row r="66" spans="2:21" ht="15.75" x14ac:dyDescent="0.2">
      <c r="B66" s="85" t="s">
        <v>62</v>
      </c>
      <c r="C66" s="86"/>
      <c r="D66" s="20">
        <v>0</v>
      </c>
      <c r="E66" s="20">
        <v>0</v>
      </c>
      <c r="F66" s="20">
        <v>0</v>
      </c>
      <c r="G66" s="20">
        <v>0.09</v>
      </c>
      <c r="H66" s="20">
        <v>0.125</v>
      </c>
      <c r="I66" s="20">
        <v>0.15</v>
      </c>
      <c r="J66" s="20">
        <v>0.19</v>
      </c>
      <c r="K66" s="20">
        <v>0.2</v>
      </c>
      <c r="L66" s="20">
        <v>0.2</v>
      </c>
      <c r="M66" s="20">
        <v>0.2</v>
      </c>
      <c r="N66" s="2"/>
      <c r="O66" s="12" t="s">
        <v>61</v>
      </c>
      <c r="P66"/>
      <c r="Q66"/>
      <c r="R66"/>
      <c r="S66"/>
      <c r="T66"/>
      <c r="U66"/>
    </row>
    <row r="67" spans="2:21" ht="15" x14ac:dyDescent="0.2">
      <c r="B67" s="85" t="s">
        <v>63</v>
      </c>
      <c r="C67" s="86"/>
      <c r="D67" s="20">
        <v>0</v>
      </c>
      <c r="E67" s="20">
        <v>0</v>
      </c>
      <c r="F67" s="20">
        <v>0</v>
      </c>
      <c r="G67" s="20">
        <v>0.10249999999999999</v>
      </c>
      <c r="H67" s="20">
        <v>0.14000000000000001</v>
      </c>
      <c r="I67" s="20">
        <v>0.16499999999999998</v>
      </c>
      <c r="J67" s="20">
        <v>0.20500000000000002</v>
      </c>
      <c r="K67" s="20">
        <v>0.20750000000000002</v>
      </c>
      <c r="L67" s="20">
        <v>0.20750000000000002</v>
      </c>
      <c r="M67" s="20">
        <v>0.20750000000000002</v>
      </c>
      <c r="N67" s="2"/>
      <c r="O67" s="11" t="s">
        <v>16</v>
      </c>
      <c r="P67"/>
      <c r="Q67"/>
      <c r="R67"/>
      <c r="S67"/>
      <c r="T67"/>
      <c r="U67"/>
    </row>
    <row r="68" spans="2:21" ht="15.75" x14ac:dyDescent="0.2">
      <c r="B68" s="85" t="s">
        <v>48</v>
      </c>
      <c r="C68" s="86"/>
      <c r="D68" s="60">
        <v>0</v>
      </c>
      <c r="E68" s="60">
        <v>0</v>
      </c>
      <c r="F68" s="60">
        <v>0</v>
      </c>
      <c r="G68" s="60">
        <v>8.249999999999999E-2</v>
      </c>
      <c r="H68" s="60">
        <v>0.11</v>
      </c>
      <c r="I68" s="60">
        <v>0.12499999999999999</v>
      </c>
      <c r="J68" s="60">
        <v>0.16499999999999998</v>
      </c>
      <c r="K68" s="60">
        <v>0.16750000000000001</v>
      </c>
      <c r="L68" s="60">
        <v>0.16750000000000001</v>
      </c>
      <c r="M68" s="60">
        <v>0.16750000000000001</v>
      </c>
      <c r="N68" s="2"/>
      <c r="O68" s="12">
        <v>11091</v>
      </c>
      <c r="P68"/>
      <c r="Q68"/>
      <c r="R68"/>
      <c r="S68"/>
      <c r="T68"/>
      <c r="U68"/>
    </row>
    <row r="69" spans="2:21" ht="15.75" thickBot="1" x14ac:dyDescent="0.25">
      <c r="B69" s="85" t="s">
        <v>14</v>
      </c>
      <c r="C69" s="86"/>
      <c r="D69" s="20">
        <v>0</v>
      </c>
      <c r="E69" s="20">
        <v>0</v>
      </c>
      <c r="F69" s="20">
        <v>0</v>
      </c>
      <c r="G69" s="20">
        <v>6.9999999999999993E-2</v>
      </c>
      <c r="H69" s="20">
        <v>9.5000000000000001E-2</v>
      </c>
      <c r="I69" s="20">
        <v>0.10999999999999999</v>
      </c>
      <c r="J69" s="20">
        <v>0.15</v>
      </c>
      <c r="K69" s="20">
        <v>0.16</v>
      </c>
      <c r="L69" s="20">
        <v>0.16</v>
      </c>
      <c r="M69" s="20">
        <v>0.16</v>
      </c>
      <c r="N69" s="2"/>
      <c r="P69"/>
      <c r="Q69"/>
      <c r="R69"/>
      <c r="S69"/>
      <c r="T69"/>
      <c r="U69"/>
    </row>
    <row r="70" spans="2:21" ht="16.5" thickBot="1" x14ac:dyDescent="0.25">
      <c r="B70" s="77" t="s">
        <v>6</v>
      </c>
      <c r="C70" s="78"/>
      <c r="D70" s="21"/>
      <c r="E70" s="21"/>
      <c r="F70" s="21"/>
      <c r="G70" s="21"/>
      <c r="H70" s="21"/>
      <c r="I70" s="20"/>
      <c r="J70" s="20"/>
      <c r="N70" s="2"/>
      <c r="P70"/>
      <c r="Q70"/>
      <c r="R70"/>
      <c r="S70"/>
      <c r="T70"/>
      <c r="U70"/>
    </row>
    <row r="71" spans="2:21" ht="15" x14ac:dyDescent="0.2">
      <c r="B71" s="79" t="s">
        <v>64</v>
      </c>
      <c r="C71" s="80"/>
      <c r="D71" s="22">
        <v>9.9690601743615229E-2</v>
      </c>
      <c r="E71" s="68">
        <v>5.0240346349893265E-2</v>
      </c>
      <c r="F71" s="68">
        <v>3.4645287171679723E-2</v>
      </c>
      <c r="G71" s="68">
        <v>2.7591028810168478E-2</v>
      </c>
      <c r="H71" s="68">
        <v>2.3469441452689088E-2</v>
      </c>
      <c r="I71" s="68">
        <v>2.0630547124097658E-2</v>
      </c>
      <c r="J71" s="68">
        <v>1.8742545054705722E-2</v>
      </c>
      <c r="K71" s="68">
        <v>1.7368795336333735E-2</v>
      </c>
      <c r="L71" s="68">
        <v>1.626150594159299E-2</v>
      </c>
      <c r="M71" s="68">
        <v>1.5531147475641369E-2</v>
      </c>
      <c r="N71" s="2"/>
      <c r="P71"/>
      <c r="Q71"/>
      <c r="R71"/>
      <c r="S71"/>
      <c r="T71"/>
      <c r="U71"/>
    </row>
    <row r="72" spans="2:21" ht="15" x14ac:dyDescent="0.2">
      <c r="B72" s="79" t="s">
        <v>65</v>
      </c>
      <c r="C72" s="80"/>
      <c r="D72" s="22">
        <v>9.1383730223282791E-2</v>
      </c>
      <c r="E72" s="22">
        <v>4.7962853269009266E-2</v>
      </c>
      <c r="F72" s="22">
        <v>3.3536860906821404E-2</v>
      </c>
      <c r="G72" s="22">
        <v>2.8755581116701109E-2</v>
      </c>
      <c r="H72" s="22">
        <v>2.4794664548888484E-2</v>
      </c>
      <c r="I72" s="22">
        <v>2.205619210748392E-2</v>
      </c>
      <c r="J72" s="22">
        <v>2.0367348778101292E-2</v>
      </c>
      <c r="K72" s="22">
        <v>1.9224448688874417E-2</v>
      </c>
      <c r="L72" s="22">
        <v>1.8766382660535874E-2</v>
      </c>
      <c r="M72" s="22">
        <v>1.8286002897946581E-2</v>
      </c>
      <c r="N72" s="2"/>
      <c r="P72"/>
      <c r="Q72"/>
      <c r="R72"/>
      <c r="S72"/>
      <c r="T72"/>
      <c r="U72"/>
    </row>
    <row r="73" spans="2:21" ht="15" x14ac:dyDescent="0.2">
      <c r="B73" s="81" t="s">
        <v>49</v>
      </c>
      <c r="C73" s="82"/>
      <c r="D73" s="59">
        <v>9.1383730223282791E-2</v>
      </c>
      <c r="E73" s="59">
        <v>4.7962853269009266E-2</v>
      </c>
      <c r="F73" s="59">
        <v>3.3536860906821404E-2</v>
      </c>
      <c r="G73" s="59">
        <v>2.74240715937978E-2</v>
      </c>
      <c r="H73" s="59">
        <v>2.3255914405434279E-2</v>
      </c>
      <c r="I73" s="59">
        <v>2.0494891339692262E-2</v>
      </c>
      <c r="J73" s="59">
        <v>1.8627661733679076E-2</v>
      </c>
      <c r="K73" s="59">
        <v>1.7294179448381818E-2</v>
      </c>
      <c r="L73" s="59">
        <v>1.6642917485029465E-2</v>
      </c>
      <c r="M73" s="59">
        <v>1.5862853094220499E-2</v>
      </c>
      <c r="N73" s="2"/>
      <c r="P73"/>
      <c r="Q73"/>
      <c r="R73"/>
      <c r="S73"/>
      <c r="T73"/>
      <c r="U73"/>
    </row>
    <row r="74" spans="2:21" ht="15.75" thickBot="1" x14ac:dyDescent="0.25">
      <c r="B74" s="83" t="s">
        <v>50</v>
      </c>
      <c r="C74" s="84"/>
      <c r="D74" s="23">
        <v>0.10051296487258873</v>
      </c>
      <c r="E74" s="23">
        <v>5.2754342310583291E-2</v>
      </c>
      <c r="F74" s="23">
        <v>3.6887193311412866E-2</v>
      </c>
      <c r="G74" s="23">
        <v>2.6359413623906307E-2</v>
      </c>
      <c r="H74" s="23">
        <v>2.2081188561091685E-2</v>
      </c>
      <c r="I74" s="23">
        <v>1.9252366770278417E-2</v>
      </c>
      <c r="J74" s="23">
        <v>1.7251560220686187E-2</v>
      </c>
      <c r="K74" s="23">
        <v>1.5768043759290064E-2</v>
      </c>
      <c r="L74" s="23">
        <v>1.4629165934890687E-2</v>
      </c>
      <c r="M74" s="23">
        <v>1.3731313465955089E-2</v>
      </c>
      <c r="O74" s="2"/>
      <c r="P74"/>
      <c r="Q74"/>
      <c r="R74"/>
      <c r="S74"/>
      <c r="T74"/>
      <c r="U74"/>
    </row>
    <row r="75" spans="2:21" x14ac:dyDescent="0.2">
      <c r="B75" s="2"/>
      <c r="C75" s="2"/>
      <c r="D75" s="2"/>
      <c r="E75" s="2"/>
      <c r="F75" s="2"/>
      <c r="G75" s="2"/>
      <c r="H75" s="2"/>
      <c r="I75" s="2"/>
      <c r="K75" s="19"/>
      <c r="L75" s="19"/>
      <c r="P75"/>
      <c r="Q75"/>
      <c r="R75"/>
      <c r="S75"/>
      <c r="T75"/>
      <c r="U75"/>
    </row>
    <row r="76" spans="2:21" x14ac:dyDescent="0.2">
      <c r="B76" s="3" t="s">
        <v>7</v>
      </c>
      <c r="C76" s="13">
        <v>45382</v>
      </c>
      <c r="D76" s="13"/>
      <c r="F76" s="2"/>
      <c r="G76" s="2"/>
      <c r="H76" s="2"/>
      <c r="I76" s="2"/>
      <c r="K76" s="19"/>
      <c r="L76" s="19"/>
      <c r="P76"/>
      <c r="Q76"/>
      <c r="R76"/>
      <c r="S76"/>
      <c r="T76"/>
      <c r="U76"/>
    </row>
    <row r="77" spans="2:21" x14ac:dyDescent="0.2">
      <c r="B77" s="3" t="s">
        <v>8</v>
      </c>
      <c r="C77" s="4" t="s">
        <v>56</v>
      </c>
      <c r="D77" s="4"/>
      <c r="F77" s="2"/>
      <c r="I77" s="2"/>
      <c r="J77" s="69"/>
      <c r="K77" s="19"/>
      <c r="L77" s="19"/>
      <c r="P77"/>
      <c r="Q77"/>
      <c r="R77"/>
      <c r="S77"/>
      <c r="T77"/>
      <c r="U77"/>
    </row>
    <row r="78" spans="2:21" x14ac:dyDescent="0.2">
      <c r="B78" s="3" t="s">
        <v>9</v>
      </c>
      <c r="C78" s="15"/>
      <c r="D78" s="15"/>
      <c r="F78" s="2"/>
      <c r="I78" s="5"/>
      <c r="J78" s="6"/>
      <c r="K78" s="19"/>
      <c r="L78" s="19"/>
      <c r="P78"/>
      <c r="Q78"/>
      <c r="R78"/>
      <c r="S78"/>
      <c r="T78"/>
      <c r="U78"/>
    </row>
    <row r="79" spans="2:21" ht="14.25" x14ac:dyDescent="0.2">
      <c r="B79" s="3"/>
      <c r="C79" s="7"/>
      <c r="D79" s="7"/>
      <c r="F79" s="2"/>
      <c r="I79" s="5"/>
      <c r="J79" s="6"/>
      <c r="K79" s="19"/>
      <c r="L79" s="19"/>
      <c r="P79"/>
      <c r="Q79"/>
      <c r="R79"/>
      <c r="S79"/>
      <c r="T79"/>
      <c r="U79"/>
    </row>
    <row r="80" spans="2:21" ht="14.25" x14ac:dyDescent="0.2">
      <c r="B80" s="3"/>
      <c r="C80" s="10" t="s">
        <v>55</v>
      </c>
      <c r="D80" s="10"/>
      <c r="F80" s="2"/>
      <c r="I80" s="5"/>
      <c r="J80" s="6"/>
      <c r="K80" s="19"/>
      <c r="L80" s="19"/>
      <c r="P80"/>
      <c r="Q80"/>
      <c r="R80"/>
      <c r="S80"/>
      <c r="T80"/>
      <c r="U80"/>
    </row>
    <row r="81" spans="2:21" ht="15" x14ac:dyDescent="0.2">
      <c r="B81" s="3"/>
      <c r="C81" s="90"/>
      <c r="D81" s="90"/>
      <c r="E81" s="91"/>
      <c r="F81" s="91"/>
      <c r="G81" s="8"/>
      <c r="H81" s="9"/>
      <c r="I81" s="5"/>
      <c r="J81" s="6"/>
      <c r="K81" s="19"/>
      <c r="L81" s="19"/>
      <c r="P81"/>
      <c r="Q81"/>
      <c r="R81"/>
      <c r="S81"/>
      <c r="T81"/>
      <c r="U81"/>
    </row>
    <row r="82" spans="2:21" ht="15" x14ac:dyDescent="0.2">
      <c r="B82" s="3"/>
      <c r="C82" s="26"/>
      <c r="D82" s="26"/>
      <c r="E82" s="27"/>
      <c r="F82" s="27"/>
      <c r="G82" s="8"/>
      <c r="H82" s="9"/>
      <c r="I82" s="5"/>
      <c r="J82" s="6"/>
      <c r="K82" s="19"/>
      <c r="L82" s="19"/>
      <c r="P82"/>
      <c r="Q82"/>
      <c r="R82"/>
      <c r="S82"/>
      <c r="T82"/>
      <c r="U82"/>
    </row>
    <row r="83" spans="2:21" x14ac:dyDescent="0.2">
      <c r="B83" s="3"/>
      <c r="F83" s="2"/>
      <c r="G83" s="8"/>
      <c r="H83" s="9"/>
      <c r="I83" s="5"/>
      <c r="K83" s="19"/>
      <c r="L83" s="19"/>
      <c r="P83"/>
      <c r="Q83"/>
      <c r="R83"/>
      <c r="S83"/>
      <c r="T83"/>
      <c r="U83"/>
    </row>
    <row r="84" spans="2:21" x14ac:dyDescent="0.2">
      <c r="B84" s="89" t="s">
        <v>13</v>
      </c>
      <c r="C84" s="89"/>
      <c r="D84" s="89"/>
      <c r="E84" s="89"/>
      <c r="F84" s="89"/>
      <c r="G84" s="89"/>
      <c r="H84" s="89"/>
      <c r="I84" s="89"/>
      <c r="J84" s="89"/>
      <c r="K84" s="89"/>
      <c r="L84" s="89"/>
      <c r="M84" s="89"/>
      <c r="P84"/>
      <c r="Q84"/>
      <c r="R84"/>
      <c r="S84"/>
      <c r="T84"/>
      <c r="U84"/>
    </row>
    <row r="85" spans="2:21" x14ac:dyDescent="0.2">
      <c r="B85" s="89"/>
      <c r="C85" s="89"/>
      <c r="D85" s="89"/>
      <c r="E85" s="89"/>
      <c r="F85" s="89"/>
      <c r="G85" s="89"/>
      <c r="H85" s="89"/>
      <c r="I85" s="89"/>
      <c r="J85" s="89"/>
      <c r="K85" s="89"/>
      <c r="L85" s="89"/>
      <c r="M85" s="89"/>
      <c r="P85"/>
      <c r="Q85"/>
      <c r="R85"/>
      <c r="S85"/>
      <c r="T85"/>
      <c r="U85"/>
    </row>
    <row r="86" spans="2:21" x14ac:dyDescent="0.2">
      <c r="B86" s="89"/>
      <c r="C86" s="89"/>
      <c r="D86" s="89"/>
      <c r="E86" s="89"/>
      <c r="F86" s="89"/>
      <c r="G86" s="89"/>
      <c r="H86" s="89"/>
      <c r="I86" s="89"/>
      <c r="J86" s="89"/>
      <c r="K86" s="89"/>
      <c r="L86" s="89"/>
      <c r="M86" s="89"/>
      <c r="P86"/>
      <c r="Q86"/>
      <c r="R86"/>
      <c r="S86"/>
      <c r="T86"/>
      <c r="U86"/>
    </row>
    <row r="87" spans="2:21" x14ac:dyDescent="0.2">
      <c r="B87" s="89"/>
      <c r="C87" s="89"/>
      <c r="D87" s="89"/>
      <c r="E87" s="89"/>
      <c r="F87" s="89"/>
      <c r="G87" s="89"/>
      <c r="H87" s="89"/>
      <c r="I87" s="89"/>
      <c r="J87" s="89"/>
      <c r="K87" s="89"/>
      <c r="L87" s="89"/>
      <c r="M87" s="89"/>
      <c r="P87"/>
      <c r="Q87"/>
      <c r="R87"/>
      <c r="S87"/>
      <c r="T87"/>
      <c r="U87"/>
    </row>
    <row r="88" spans="2:21" x14ac:dyDescent="0.2">
      <c r="B88" s="89"/>
      <c r="C88" s="89"/>
      <c r="D88" s="89"/>
      <c r="E88" s="89"/>
      <c r="F88" s="89"/>
      <c r="G88" s="89"/>
      <c r="H88" s="89"/>
      <c r="I88" s="89"/>
      <c r="J88" s="89"/>
      <c r="K88" s="89"/>
      <c r="L88" s="89"/>
      <c r="M88" s="89"/>
      <c r="P88"/>
      <c r="Q88"/>
      <c r="R88"/>
      <c r="S88"/>
      <c r="T88"/>
      <c r="U88"/>
    </row>
    <row r="89" spans="2:21" x14ac:dyDescent="0.2">
      <c r="B89" s="89"/>
      <c r="C89" s="89"/>
      <c r="D89" s="89"/>
      <c r="E89" s="89"/>
      <c r="F89" s="89"/>
      <c r="G89" s="89"/>
      <c r="H89" s="89"/>
      <c r="I89" s="89"/>
      <c r="J89" s="89"/>
      <c r="K89" s="89"/>
      <c r="L89" s="89"/>
      <c r="M89" s="89"/>
      <c r="P89"/>
      <c r="Q89"/>
      <c r="R89"/>
      <c r="S89"/>
      <c r="T89"/>
      <c r="U89"/>
    </row>
    <row r="90" spans="2:21" x14ac:dyDescent="0.2">
      <c r="B90" s="89"/>
      <c r="C90" s="89"/>
      <c r="D90" s="89"/>
      <c r="E90" s="89"/>
      <c r="F90" s="89"/>
      <c r="G90" s="89"/>
      <c r="H90" s="89"/>
      <c r="I90" s="89"/>
      <c r="J90" s="89"/>
      <c r="K90" s="89"/>
      <c r="L90" s="89"/>
      <c r="M90" s="89"/>
      <c r="P90"/>
      <c r="Q90"/>
      <c r="R90"/>
      <c r="S90"/>
      <c r="T90"/>
      <c r="U90"/>
    </row>
    <row r="91" spans="2:21" x14ac:dyDescent="0.2">
      <c r="B91" s="89"/>
      <c r="C91" s="89"/>
      <c r="D91" s="89"/>
      <c r="E91" s="89"/>
      <c r="F91" s="89"/>
      <c r="G91" s="89"/>
      <c r="H91" s="89"/>
      <c r="I91" s="89"/>
      <c r="J91" s="89"/>
      <c r="K91" s="89"/>
      <c r="L91" s="89"/>
      <c r="M91" s="89"/>
      <c r="P91"/>
      <c r="Q91"/>
      <c r="R91"/>
      <c r="S91"/>
      <c r="T91"/>
      <c r="U91"/>
    </row>
    <row r="92" spans="2:21" x14ac:dyDescent="0.2">
      <c r="B92" s="89"/>
      <c r="C92" s="89"/>
      <c r="D92" s="89"/>
      <c r="E92" s="89"/>
      <c r="F92" s="89"/>
      <c r="G92" s="89"/>
      <c r="H92" s="89"/>
      <c r="I92" s="89"/>
      <c r="J92" s="89"/>
      <c r="K92" s="89"/>
      <c r="L92" s="89"/>
      <c r="M92" s="89"/>
      <c r="P92"/>
      <c r="Q92"/>
      <c r="R92"/>
      <c r="S92"/>
      <c r="T92"/>
      <c r="U92"/>
    </row>
    <row r="93" spans="2:21" x14ac:dyDescent="0.2">
      <c r="B93" s="89"/>
      <c r="C93" s="89"/>
      <c r="D93" s="89"/>
      <c r="E93" s="89"/>
      <c r="F93" s="89"/>
      <c r="G93" s="89"/>
      <c r="H93" s="89"/>
      <c r="I93" s="89"/>
      <c r="J93" s="89"/>
      <c r="K93" s="89"/>
      <c r="L93" s="89"/>
      <c r="M93" s="89"/>
      <c r="P93"/>
      <c r="Q93"/>
      <c r="R93"/>
      <c r="S93"/>
      <c r="T93"/>
      <c r="U93"/>
    </row>
    <row r="94" spans="2:21" x14ac:dyDescent="0.2">
      <c r="E94" s="2"/>
      <c r="F94" s="2"/>
      <c r="G94" s="2"/>
      <c r="H94" s="2"/>
      <c r="I94" s="2"/>
      <c r="J94" s="2"/>
      <c r="P94"/>
      <c r="Q94"/>
      <c r="R94"/>
      <c r="S94"/>
      <c r="T94"/>
      <c r="U94"/>
    </row>
  </sheetData>
  <sheetProtection sheet="1" formatCells="0" formatColumns="0" formatRows="0" insertColumns="0" insertRows="0" insertHyperlinks="0" deleteColumns="0" deleteRows="0" sort="0" autoFilter="0" pivotTables="0"/>
  <mergeCells count="54">
    <mergeCell ref="B22:C22"/>
    <mergeCell ref="J7:J8"/>
    <mergeCell ref="K7:K8"/>
    <mergeCell ref="B11:M11"/>
    <mergeCell ref="G16:I16"/>
    <mergeCell ref="B21:C21"/>
    <mergeCell ref="B84:M93"/>
    <mergeCell ref="B23:C23"/>
    <mergeCell ref="B24:C24"/>
    <mergeCell ref="B25:C25"/>
    <mergeCell ref="B26:C26"/>
    <mergeCell ref="B27:C27"/>
    <mergeCell ref="B28:C28"/>
    <mergeCell ref="B29:C29"/>
    <mergeCell ref="B30:C30"/>
    <mergeCell ref="B31:C31"/>
    <mergeCell ref="B32:C32"/>
    <mergeCell ref="C81:F81"/>
    <mergeCell ref="B35:C35"/>
    <mergeCell ref="B36:C36"/>
    <mergeCell ref="B37:C37"/>
    <mergeCell ref="B38:C38"/>
    <mergeCell ref="B39:C39"/>
    <mergeCell ref="B40:C40"/>
    <mergeCell ref="B41:C41"/>
    <mergeCell ref="B42:C42"/>
    <mergeCell ref="B43:C43"/>
    <mergeCell ref="B49:C49"/>
    <mergeCell ref="B50:C50"/>
    <mergeCell ref="B51:C51"/>
    <mergeCell ref="B52:C52"/>
    <mergeCell ref="B44:C44"/>
    <mergeCell ref="B45:C45"/>
    <mergeCell ref="B46:C46"/>
    <mergeCell ref="B53:C53"/>
    <mergeCell ref="B54:C54"/>
    <mergeCell ref="B55:C55"/>
    <mergeCell ref="B56:C56"/>
    <mergeCell ref="B57:C57"/>
    <mergeCell ref="B58:C58"/>
    <mergeCell ref="B59:C59"/>
    <mergeCell ref="B60:C60"/>
    <mergeCell ref="B63:C63"/>
    <mergeCell ref="B64:C64"/>
    <mergeCell ref="B65:C65"/>
    <mergeCell ref="B66:C66"/>
    <mergeCell ref="B67:C67"/>
    <mergeCell ref="B68:C68"/>
    <mergeCell ref="B69:C69"/>
    <mergeCell ref="B70:C70"/>
    <mergeCell ref="B71:C71"/>
    <mergeCell ref="B72:C72"/>
    <mergeCell ref="B73:C73"/>
    <mergeCell ref="B74:C74"/>
  </mergeCells>
  <printOptions horizontalCentered="1" verticalCentered="1"/>
  <pageMargins left="0.31496062992125984" right="0.19685039370078741" top="0.47244094488188981" bottom="0.51181102362204722" header="0.39370078740157483" footer="0"/>
  <pageSetup paperSize="9" scale="82" orientation="landscape" r:id="rId1"/>
  <headerFooter alignWithMargins="0">
    <oddHeader>&amp;L&amp;"Calibri"&amp;10&amp;K000000Confidential&amp;1#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6:X139"/>
  <sheetViews>
    <sheetView showGridLines="0" showRowColHeaders="0" topLeftCell="B1" zoomScale="87" zoomScaleNormal="87" zoomScaleSheetLayoutView="75" workbookViewId="0">
      <selection activeCell="G23" sqref="G23"/>
    </sheetView>
  </sheetViews>
  <sheetFormatPr baseColWidth="10" defaultColWidth="11.5703125" defaultRowHeight="13.5" x14ac:dyDescent="0.2"/>
  <cols>
    <col min="1" max="1" width="6.42578125" style="1" customWidth="1"/>
    <col min="2" max="2" width="40" style="1" customWidth="1"/>
    <col min="3" max="3" width="20.7109375" style="1" customWidth="1"/>
    <col min="4" max="5" width="20.7109375" style="1" hidden="1" customWidth="1"/>
    <col min="6" max="6" width="13.5703125" style="1" hidden="1" customWidth="1"/>
    <col min="7" max="13" width="13.5703125" style="1" customWidth="1"/>
    <col min="14" max="16384" width="11.5703125" style="1"/>
  </cols>
  <sheetData>
    <row r="6" spans="2:13" ht="15" customHeight="1" x14ac:dyDescent="0.2">
      <c r="B6" s="2"/>
      <c r="C6" s="2"/>
      <c r="D6" s="2"/>
      <c r="E6" s="2"/>
      <c r="F6" s="2"/>
      <c r="G6" s="2"/>
      <c r="J6" s="14"/>
      <c r="K6" s="14"/>
    </row>
    <row r="7" spans="2:13" ht="15" customHeight="1" x14ac:dyDescent="0.2">
      <c r="B7" s="2"/>
      <c r="C7" s="2"/>
      <c r="D7" s="2"/>
      <c r="E7" s="2"/>
      <c r="F7" s="2"/>
      <c r="G7" s="2"/>
      <c r="J7" s="92"/>
      <c r="K7" s="92"/>
    </row>
    <row r="8" spans="2:13" ht="15" customHeight="1" x14ac:dyDescent="0.2">
      <c r="B8" s="2"/>
      <c r="C8" s="2"/>
      <c r="D8" s="2"/>
      <c r="E8" s="2"/>
      <c r="F8" s="2"/>
      <c r="G8" s="2"/>
      <c r="J8" s="93"/>
      <c r="K8" s="93"/>
    </row>
    <row r="9" spans="2:13" ht="15" customHeight="1" x14ac:dyDescent="0.2">
      <c r="B9" s="2"/>
      <c r="C9" s="2"/>
      <c r="D9" s="2"/>
      <c r="E9" s="2"/>
      <c r="F9" s="2"/>
      <c r="G9" s="2"/>
      <c r="H9" s="2"/>
      <c r="I9" s="2"/>
      <c r="J9" s="2"/>
      <c r="K9" s="2"/>
      <c r="L9" s="2"/>
    </row>
    <row r="10" spans="2:13" ht="17.850000000000001" customHeight="1" x14ac:dyDescent="0.2">
      <c r="B10" s="2"/>
      <c r="C10" s="2"/>
      <c r="D10" s="2"/>
      <c r="E10" s="2"/>
      <c r="F10" s="2"/>
      <c r="G10" s="2"/>
      <c r="H10" s="2"/>
      <c r="I10" s="2"/>
      <c r="J10" s="2"/>
      <c r="K10" s="2"/>
      <c r="L10" s="2"/>
    </row>
    <row r="11" spans="2:13" ht="40.35" customHeight="1" x14ac:dyDescent="0.2">
      <c r="B11" s="94" t="s">
        <v>53</v>
      </c>
      <c r="C11" s="94"/>
      <c r="D11" s="94"/>
      <c r="E11" s="94"/>
      <c r="F11" s="94"/>
      <c r="G11" s="94"/>
      <c r="H11" s="94"/>
      <c r="I11" s="94"/>
      <c r="J11" s="94"/>
      <c r="K11" s="94"/>
      <c r="L11" s="94"/>
      <c r="M11" s="94"/>
    </row>
    <row r="12" spans="2:13" ht="15" customHeight="1" x14ac:dyDescent="0.2">
      <c r="B12" s="2"/>
      <c r="C12" s="2"/>
      <c r="D12" s="2"/>
      <c r="E12" s="2"/>
      <c r="F12" s="2"/>
      <c r="G12" s="2"/>
      <c r="H12" s="2"/>
      <c r="I12" s="2"/>
      <c r="J12" s="2"/>
      <c r="K12" s="2"/>
      <c r="L12" s="2"/>
    </row>
    <row r="13" spans="2:13" ht="15" customHeight="1" x14ac:dyDescent="0.2">
      <c r="B13" s="2"/>
      <c r="C13" s="2"/>
      <c r="D13" s="2"/>
      <c r="E13" s="2"/>
      <c r="F13" s="71" t="s">
        <v>0</v>
      </c>
      <c r="G13" s="72"/>
      <c r="H13" s="72"/>
      <c r="I13" s="72"/>
      <c r="J13" s="2"/>
    </row>
    <row r="14" spans="2:13" ht="15" customHeight="1" x14ac:dyDescent="0.2">
      <c r="B14" s="2"/>
      <c r="C14" s="2"/>
      <c r="D14" s="2"/>
      <c r="E14" s="2"/>
      <c r="F14" s="2"/>
      <c r="G14" s="72"/>
      <c r="H14" s="72"/>
      <c r="I14" s="72"/>
      <c r="J14" s="2"/>
      <c r="K14" s="2"/>
      <c r="L14" s="2"/>
    </row>
    <row r="15" spans="2:13" ht="9.6" customHeight="1" x14ac:dyDescent="0.2">
      <c r="B15" s="2"/>
      <c r="C15" s="2"/>
      <c r="D15" s="2"/>
      <c r="E15" s="2"/>
      <c r="F15" s="2"/>
      <c r="G15" s="24"/>
      <c r="H15" s="24"/>
      <c r="I15" s="24"/>
      <c r="J15" s="2"/>
      <c r="K15" s="2"/>
      <c r="L15" s="2"/>
    </row>
    <row r="16" spans="2:13" ht="15" customHeight="1" x14ac:dyDescent="0.2">
      <c r="D16" s="96"/>
      <c r="E16" s="96"/>
      <c r="F16" s="96"/>
      <c r="G16" s="95" t="s">
        <v>10</v>
      </c>
      <c r="H16" s="95"/>
      <c r="I16" s="95"/>
      <c r="L16" s="2"/>
    </row>
    <row r="17" spans="2:24" ht="15" customHeight="1" x14ac:dyDescent="0.2">
      <c r="D17" s="73"/>
      <c r="E17" s="74"/>
      <c r="F17" s="73"/>
      <c r="G17" s="61" t="s">
        <v>3</v>
      </c>
      <c r="H17" s="70" t="s">
        <v>52</v>
      </c>
      <c r="I17" s="61" t="s">
        <v>11</v>
      </c>
    </row>
    <row r="18" spans="2:24" ht="15" customHeight="1" x14ac:dyDescent="0.2">
      <c r="D18" s="75"/>
      <c r="E18" s="76"/>
      <c r="F18" s="76"/>
      <c r="G18" s="62" t="s">
        <v>12</v>
      </c>
      <c r="H18" s="63">
        <v>5.0000000000000001E-3</v>
      </c>
      <c r="I18" s="63">
        <v>0.01</v>
      </c>
    </row>
    <row r="19" spans="2:24" ht="15" customHeight="1" x14ac:dyDescent="0.2">
      <c r="B19" s="2"/>
      <c r="C19" s="2"/>
      <c r="D19" s="2"/>
      <c r="E19" s="2"/>
      <c r="F19" s="2"/>
      <c r="I19" s="2"/>
      <c r="J19"/>
      <c r="K19"/>
      <c r="L19" s="2"/>
    </row>
    <row r="20" spans="2:24" ht="15" customHeight="1" thickBot="1" x14ac:dyDescent="0.25">
      <c r="B20" s="2"/>
      <c r="C20" s="2"/>
      <c r="D20" s="2"/>
      <c r="E20" s="2"/>
      <c r="F20" s="2"/>
      <c r="G20" s="2"/>
      <c r="H20" s="2"/>
      <c r="I20" s="2"/>
      <c r="J20" s="2"/>
      <c r="K20" s="2"/>
    </row>
    <row r="21" spans="2:24" ht="20.100000000000001" customHeight="1" thickBot="1" x14ac:dyDescent="0.25">
      <c r="B21" s="77" t="s">
        <v>3</v>
      </c>
      <c r="C21" s="78"/>
      <c r="D21" s="25">
        <v>12</v>
      </c>
      <c r="E21" s="25">
        <v>24</v>
      </c>
      <c r="F21" s="25">
        <v>36</v>
      </c>
      <c r="G21" s="25">
        <v>48</v>
      </c>
      <c r="H21" s="25">
        <v>60</v>
      </c>
      <c r="I21" s="25">
        <v>72</v>
      </c>
      <c r="J21" s="25">
        <v>84</v>
      </c>
      <c r="K21" s="25">
        <v>96</v>
      </c>
      <c r="L21" s="25">
        <v>108</v>
      </c>
      <c r="M21" s="25">
        <v>120</v>
      </c>
      <c r="N21" s="2"/>
      <c r="O21" s="11" t="s">
        <v>1</v>
      </c>
    </row>
    <row r="22" spans="2:24" ht="20.100000000000001" customHeight="1" x14ac:dyDescent="0.2">
      <c r="B22" s="87" t="s">
        <v>4</v>
      </c>
      <c r="C22" s="88"/>
      <c r="D22" s="20" t="e">
        <f>+#REF!</f>
        <v>#REF!</v>
      </c>
      <c r="E22" s="20" t="e">
        <f>+#REF!</f>
        <v>#REF!</v>
      </c>
      <c r="F22" s="20" t="e">
        <f>+#REF!</f>
        <v>#REF!</v>
      </c>
      <c r="G22" s="20" t="e">
        <f>+#REF!</f>
        <v>#REF!</v>
      </c>
      <c r="H22" s="20" t="e">
        <f>+#REF!</f>
        <v>#REF!</v>
      </c>
      <c r="I22" s="20" t="e">
        <f>+#REF!</f>
        <v>#REF!</v>
      </c>
      <c r="J22" s="20" t="e">
        <f>+#REF!</f>
        <v>#REF!</v>
      </c>
      <c r="K22" s="20" t="e">
        <f>+#REF!</f>
        <v>#REF!</v>
      </c>
      <c r="L22" s="20" t="e">
        <f>+#REF!</f>
        <v>#REF!</v>
      </c>
      <c r="M22" s="20" t="e">
        <f>+#REF!</f>
        <v>#REF!</v>
      </c>
      <c r="N22" s="2"/>
      <c r="O22" s="12" t="s">
        <v>59</v>
      </c>
    </row>
    <row r="23" spans="2:24" ht="20.100000000000001" customHeight="1" x14ac:dyDescent="0.2">
      <c r="B23" s="85" t="s">
        <v>5</v>
      </c>
      <c r="C23" s="86"/>
      <c r="D23" s="20" t="e">
        <f>+#REF!</f>
        <v>#REF!</v>
      </c>
      <c r="E23" s="20" t="e">
        <f>+#REF!</f>
        <v>#REF!</v>
      </c>
      <c r="F23" s="20" t="e">
        <f>+#REF!</f>
        <v>#REF!</v>
      </c>
      <c r="G23" s="20" t="e">
        <f>+#REF!</f>
        <v>#REF!</v>
      </c>
      <c r="H23" s="20" t="e">
        <f>+#REF!</f>
        <v>#REF!</v>
      </c>
      <c r="I23" s="20" t="e">
        <f>+#REF!</f>
        <v>#REF!</v>
      </c>
      <c r="J23" s="20" t="e">
        <f>+#REF!</f>
        <v>#REF!</v>
      </c>
      <c r="K23" s="20" t="e">
        <f>+#REF!</f>
        <v>#REF!</v>
      </c>
      <c r="L23" s="20" t="e">
        <f>+#REF!</f>
        <v>#REF!</v>
      </c>
      <c r="M23" s="20" t="e">
        <f>+#REF!</f>
        <v>#REF!</v>
      </c>
      <c r="N23" s="2"/>
      <c r="O23" s="11" t="s">
        <v>2</v>
      </c>
    </row>
    <row r="24" spans="2:24" ht="20.100000000000001" customHeight="1" x14ac:dyDescent="0.2">
      <c r="B24" s="85" t="s">
        <v>15</v>
      </c>
      <c r="C24" s="86"/>
      <c r="D24" s="20" t="e">
        <f>+#REF!</f>
        <v>#REF!</v>
      </c>
      <c r="E24" s="20" t="e">
        <f>+#REF!</f>
        <v>#REF!</v>
      </c>
      <c r="F24" s="20" t="e">
        <f>+#REF!</f>
        <v>#REF!</v>
      </c>
      <c r="G24" s="20" t="e">
        <f>+#REF!</f>
        <v>#REF!</v>
      </c>
      <c r="H24" s="20" t="e">
        <f>+#REF!</f>
        <v>#REF!</v>
      </c>
      <c r="I24" s="20" t="e">
        <f>+#REF!</f>
        <v>#REF!</v>
      </c>
      <c r="J24" s="20" t="e">
        <f>+#REF!</f>
        <v>#REF!</v>
      </c>
      <c r="K24" s="20" t="e">
        <f>+#REF!</f>
        <v>#REF!</v>
      </c>
      <c r="L24" s="20" t="e">
        <f>+#REF!</f>
        <v>#REF!</v>
      </c>
      <c r="M24" s="20" t="e">
        <f>+#REF!</f>
        <v>#REF!</v>
      </c>
      <c r="N24" s="2"/>
      <c r="O24" s="12" t="s">
        <v>59</v>
      </c>
    </row>
    <row r="25" spans="2:24" ht="20.100000000000001" customHeight="1" x14ac:dyDescent="0.2">
      <c r="B25" s="85" t="s">
        <v>17</v>
      </c>
      <c r="C25" s="86"/>
      <c r="D25" s="20" t="e">
        <f>+#REF!</f>
        <v>#REF!</v>
      </c>
      <c r="E25" s="20" t="e">
        <f>+#REF!</f>
        <v>#REF!</v>
      </c>
      <c r="F25" s="20" t="e">
        <f>+#REF!</f>
        <v>#REF!</v>
      </c>
      <c r="G25" s="20" t="e">
        <f>+#REF!</f>
        <v>#REF!</v>
      </c>
      <c r="H25" s="20" t="e">
        <f>+#REF!</f>
        <v>#REF!</v>
      </c>
      <c r="I25" s="20" t="e">
        <f>+#REF!</f>
        <v>#REF!</v>
      </c>
      <c r="J25" s="20" t="e">
        <f>+#REF!</f>
        <v>#REF!</v>
      </c>
      <c r="K25" s="20" t="e">
        <f>+#REF!</f>
        <v>#REF!</v>
      </c>
      <c r="L25" s="20" t="e">
        <f>+#REF!</f>
        <v>#REF!</v>
      </c>
      <c r="M25" s="20" t="e">
        <f>+#REF!</f>
        <v>#REF!</v>
      </c>
      <c r="N25" s="2"/>
      <c r="O25" s="11" t="s">
        <v>16</v>
      </c>
      <c r="S25" s="55"/>
      <c r="T25" s="55"/>
      <c r="U25" s="55"/>
      <c r="V25" s="55"/>
      <c r="W25" s="55"/>
      <c r="X25" s="55"/>
    </row>
    <row r="26" spans="2:24" ht="20.100000000000001" customHeight="1" x14ac:dyDescent="0.2">
      <c r="B26" s="85" t="s">
        <v>48</v>
      </c>
      <c r="C26" s="86"/>
      <c r="D26" s="60" t="e">
        <f>+#REF!</f>
        <v>#REF!</v>
      </c>
      <c r="E26" s="60" t="e">
        <f>+#REF!</f>
        <v>#REF!</v>
      </c>
      <c r="F26" s="60" t="e">
        <f>+#REF!</f>
        <v>#REF!</v>
      </c>
      <c r="G26" s="60" t="e">
        <f>+#REF!</f>
        <v>#REF!</v>
      </c>
      <c r="H26" s="60" t="e">
        <f>+#REF!</f>
        <v>#REF!</v>
      </c>
      <c r="I26" s="60" t="e">
        <f>+#REF!</f>
        <v>#REF!</v>
      </c>
      <c r="J26" s="60" t="e">
        <f>+#REF!</f>
        <v>#REF!</v>
      </c>
      <c r="K26" s="60" t="e">
        <f>+#REF!</f>
        <v>#REF!</v>
      </c>
      <c r="L26" s="60" t="e">
        <f>+#REF!</f>
        <v>#REF!</v>
      </c>
      <c r="M26" s="60" t="e">
        <f>+#REF!</f>
        <v>#REF!</v>
      </c>
      <c r="N26" s="2"/>
      <c r="O26" s="12">
        <v>11089</v>
      </c>
      <c r="S26" s="55"/>
      <c r="T26" s="55"/>
      <c r="U26" s="55"/>
      <c r="V26" s="55"/>
      <c r="W26" s="55"/>
      <c r="X26" s="55"/>
    </row>
    <row r="27" spans="2:24" ht="20.100000000000001" customHeight="1" thickBot="1" x14ac:dyDescent="0.25">
      <c r="B27" s="85" t="s">
        <v>14</v>
      </c>
      <c r="C27" s="86"/>
      <c r="D27" s="20" t="e">
        <f>+#REF!</f>
        <v>#REF!</v>
      </c>
      <c r="E27" s="20" t="e">
        <f>+#REF!</f>
        <v>#REF!</v>
      </c>
      <c r="F27" s="20" t="e">
        <f>+#REF!</f>
        <v>#REF!</v>
      </c>
      <c r="G27" s="20" t="e">
        <f>+#REF!</f>
        <v>#REF!</v>
      </c>
      <c r="H27" s="20" t="e">
        <f>+#REF!</f>
        <v>#REF!</v>
      </c>
      <c r="I27" s="20" t="e">
        <f>+#REF!</f>
        <v>#REF!</v>
      </c>
      <c r="J27" s="20" t="e">
        <f>+#REF!</f>
        <v>#REF!</v>
      </c>
      <c r="K27" s="20" t="e">
        <f>+#REF!</f>
        <v>#REF!</v>
      </c>
      <c r="L27" s="20" t="e">
        <f>+#REF!</f>
        <v>#REF!</v>
      </c>
      <c r="M27" s="20" t="e">
        <f>+#REF!</f>
        <v>#REF!</v>
      </c>
      <c r="N27" s="2"/>
      <c r="S27" s="55"/>
      <c r="T27" s="55"/>
      <c r="U27" s="55"/>
      <c r="V27" s="55"/>
      <c r="W27" s="55"/>
      <c r="X27" s="55"/>
    </row>
    <row r="28" spans="2:24" ht="20.100000000000001" customHeight="1" thickBot="1" x14ac:dyDescent="0.25">
      <c r="B28" s="77" t="s">
        <v>6</v>
      </c>
      <c r="C28" s="78"/>
      <c r="D28" s="21"/>
      <c r="E28" s="21"/>
      <c r="F28" s="21"/>
      <c r="G28" s="21"/>
      <c r="H28" s="21"/>
      <c r="I28" s="20"/>
      <c r="J28" s="20"/>
      <c r="N28" s="2"/>
      <c r="S28" s="55"/>
      <c r="T28" s="55"/>
      <c r="U28" s="55"/>
      <c r="V28" s="55"/>
      <c r="W28" s="55"/>
      <c r="X28" s="55"/>
    </row>
    <row r="29" spans="2:24" ht="20.100000000000001" customHeight="1" x14ac:dyDescent="0.2">
      <c r="B29" s="79" t="s">
        <v>47</v>
      </c>
      <c r="C29" s="80"/>
      <c r="D29" s="22" t="e">
        <f t="shared" ref="D29:M29" si="0">PMT(D22/12,D21,-(1+D$59+((1+D$59)*D23)))</f>
        <v>#REF!</v>
      </c>
      <c r="E29" s="68" t="e">
        <f t="shared" si="0"/>
        <v>#REF!</v>
      </c>
      <c r="F29" s="68" t="e">
        <f t="shared" si="0"/>
        <v>#REF!</v>
      </c>
      <c r="G29" s="68" t="e">
        <f t="shared" si="0"/>
        <v>#REF!</v>
      </c>
      <c r="H29" s="68" t="e">
        <f t="shared" si="0"/>
        <v>#REF!</v>
      </c>
      <c r="I29" s="68" t="e">
        <f t="shared" si="0"/>
        <v>#REF!</v>
      </c>
      <c r="J29" s="68" t="e">
        <f t="shared" si="0"/>
        <v>#REF!</v>
      </c>
      <c r="K29" s="68" t="e">
        <f t="shared" si="0"/>
        <v>#REF!</v>
      </c>
      <c r="L29" s="68" t="e">
        <f t="shared" si="0"/>
        <v>#REF!</v>
      </c>
      <c r="M29" s="68" t="e">
        <f t="shared" si="0"/>
        <v>#REF!</v>
      </c>
      <c r="N29" s="2"/>
    </row>
    <row r="30" spans="2:24" ht="20.100000000000001" customHeight="1" x14ac:dyDescent="0.2">
      <c r="B30" s="79" t="s">
        <v>18</v>
      </c>
      <c r="C30" s="80"/>
      <c r="D30" s="22" t="e">
        <f t="shared" ref="D30:M30" si="1">PMT(D22/12,D21,-(1+D$60+((1+D$60)*D23)))</f>
        <v>#REF!</v>
      </c>
      <c r="E30" s="22" t="e">
        <f t="shared" si="1"/>
        <v>#REF!</v>
      </c>
      <c r="F30" s="22" t="e">
        <f t="shared" si="1"/>
        <v>#REF!</v>
      </c>
      <c r="G30" s="22" t="e">
        <f t="shared" si="1"/>
        <v>#REF!</v>
      </c>
      <c r="H30" s="22" t="e">
        <f t="shared" si="1"/>
        <v>#REF!</v>
      </c>
      <c r="I30" s="22" t="e">
        <f t="shared" si="1"/>
        <v>#REF!</v>
      </c>
      <c r="J30" s="22" t="e">
        <f t="shared" si="1"/>
        <v>#REF!</v>
      </c>
      <c r="K30" s="22" t="e">
        <f t="shared" si="1"/>
        <v>#REF!</v>
      </c>
      <c r="L30" s="22" t="e">
        <f t="shared" si="1"/>
        <v>#REF!</v>
      </c>
      <c r="M30" s="22" t="e">
        <f t="shared" si="1"/>
        <v>#REF!</v>
      </c>
      <c r="N30" s="2"/>
    </row>
    <row r="31" spans="2:24" ht="20.100000000000001" customHeight="1" x14ac:dyDescent="0.2">
      <c r="B31" s="81" t="s">
        <v>49</v>
      </c>
      <c r="C31" s="82"/>
      <c r="D31" s="59" t="e">
        <f t="shared" ref="D31:M31" si="2">PMT(D22/12,D21,-(1+D$61+((1+D$61)*D23)))</f>
        <v>#REF!</v>
      </c>
      <c r="E31" s="59" t="e">
        <f t="shared" si="2"/>
        <v>#REF!</v>
      </c>
      <c r="F31" s="59" t="e">
        <f t="shared" si="2"/>
        <v>#REF!</v>
      </c>
      <c r="G31" s="59" t="e">
        <f t="shared" si="2"/>
        <v>#REF!</v>
      </c>
      <c r="H31" s="59" t="e">
        <f t="shared" si="2"/>
        <v>#REF!</v>
      </c>
      <c r="I31" s="59" t="e">
        <f t="shared" si="2"/>
        <v>#REF!</v>
      </c>
      <c r="J31" s="59" t="e">
        <f t="shared" si="2"/>
        <v>#REF!</v>
      </c>
      <c r="K31" s="59" t="e">
        <f t="shared" si="2"/>
        <v>#REF!</v>
      </c>
      <c r="L31" s="59" t="e">
        <f t="shared" si="2"/>
        <v>#REF!</v>
      </c>
      <c r="M31" s="59" t="e">
        <f t="shared" si="2"/>
        <v>#REF!</v>
      </c>
      <c r="N31" s="2"/>
    </row>
    <row r="32" spans="2:24" ht="15" customHeight="1" thickBot="1" x14ac:dyDescent="0.25">
      <c r="B32" s="83" t="s">
        <v>50</v>
      </c>
      <c r="C32" s="84"/>
      <c r="D32" s="23" t="e">
        <f t="shared" ref="D32:M32" si="3">PMT(D22/12,D21,-(1+D$63+((1+D$63)*D23)))</f>
        <v>#REF!</v>
      </c>
      <c r="E32" s="23" t="e">
        <f t="shared" si="3"/>
        <v>#REF!</v>
      </c>
      <c r="F32" s="23" t="e">
        <f t="shared" si="3"/>
        <v>#REF!</v>
      </c>
      <c r="G32" s="23" t="e">
        <f t="shared" si="3"/>
        <v>#REF!</v>
      </c>
      <c r="H32" s="23" t="e">
        <f t="shared" si="3"/>
        <v>#REF!</v>
      </c>
      <c r="I32" s="23" t="e">
        <f t="shared" si="3"/>
        <v>#REF!</v>
      </c>
      <c r="J32" s="23" t="e">
        <f t="shared" si="3"/>
        <v>#REF!</v>
      </c>
      <c r="K32" s="23" t="e">
        <f t="shared" si="3"/>
        <v>#REF!</v>
      </c>
      <c r="L32" s="23" t="e">
        <f t="shared" si="3"/>
        <v>#REF!</v>
      </c>
      <c r="M32" s="23" t="e">
        <f t="shared" si="3"/>
        <v>#REF!</v>
      </c>
      <c r="O32" s="2"/>
      <c r="S32" s="57"/>
      <c r="T32" s="57"/>
      <c r="U32" s="57"/>
      <c r="V32" s="57"/>
      <c r="W32" s="57"/>
      <c r="X32" s="57"/>
    </row>
    <row r="33" spans="2:24" ht="15" customHeight="1" x14ac:dyDescent="0.2">
      <c r="B33" s="16"/>
      <c r="C33" s="17"/>
      <c r="D33" s="17"/>
      <c r="E33" s="17"/>
      <c r="F33" s="17"/>
      <c r="G33" s="17"/>
      <c r="H33" s="18"/>
      <c r="I33" s="18"/>
      <c r="J33" s="18"/>
      <c r="K33" s="18"/>
      <c r="L33" s="18"/>
      <c r="M33" s="18"/>
      <c r="N33" s="19"/>
      <c r="O33" s="19"/>
      <c r="S33" s="57"/>
      <c r="T33" s="57"/>
      <c r="U33" s="57"/>
      <c r="V33" s="57"/>
      <c r="W33" s="57"/>
      <c r="X33" s="57"/>
    </row>
    <row r="34" spans="2:24" ht="15" customHeight="1" x14ac:dyDescent="0.2">
      <c r="B34" s="2"/>
      <c r="C34" s="2"/>
      <c r="D34" s="2"/>
      <c r="E34" s="2"/>
      <c r="F34" s="2"/>
      <c r="G34" s="2"/>
      <c r="H34" s="2"/>
      <c r="I34" s="2"/>
      <c r="K34" s="19"/>
      <c r="L34" s="19"/>
      <c r="P34" s="57"/>
      <c r="Q34" s="57"/>
      <c r="R34" s="57"/>
      <c r="S34" s="57"/>
      <c r="T34" s="57"/>
      <c r="U34" s="57"/>
    </row>
    <row r="35" spans="2:24" ht="15" customHeight="1" x14ac:dyDescent="0.2">
      <c r="B35" s="3" t="s">
        <v>7</v>
      </c>
      <c r="C35" s="13">
        <v>45382</v>
      </c>
      <c r="D35" s="13"/>
      <c r="F35" s="2"/>
      <c r="G35" s="2"/>
      <c r="H35" s="2"/>
      <c r="I35" s="2"/>
      <c r="K35" s="19"/>
      <c r="L35" s="19"/>
    </row>
    <row r="36" spans="2:24" ht="15" customHeight="1" x14ac:dyDescent="0.2">
      <c r="B36" s="3" t="s">
        <v>8</v>
      </c>
      <c r="C36" s="4" t="s">
        <v>56</v>
      </c>
      <c r="D36" s="4"/>
      <c r="F36" s="2"/>
      <c r="I36" s="2"/>
      <c r="J36" s="69"/>
      <c r="K36" s="19"/>
      <c r="L36" s="19"/>
    </row>
    <row r="37" spans="2:24" ht="15" customHeight="1" x14ac:dyDescent="0.2">
      <c r="B37" s="3" t="s">
        <v>9</v>
      </c>
      <c r="C37" s="15"/>
      <c r="D37" s="15"/>
      <c r="F37" s="2"/>
      <c r="I37" s="5"/>
      <c r="J37" s="6"/>
      <c r="K37" s="19"/>
      <c r="L37" s="19"/>
    </row>
    <row r="38" spans="2:24" ht="15" customHeight="1" x14ac:dyDescent="0.2">
      <c r="B38" s="3"/>
      <c r="C38" s="7"/>
      <c r="D38" s="7"/>
      <c r="F38" s="2"/>
      <c r="I38" s="5"/>
      <c r="J38" s="6"/>
      <c r="K38" s="19"/>
      <c r="L38" s="19"/>
    </row>
    <row r="39" spans="2:24" ht="15" customHeight="1" x14ac:dyDescent="0.2">
      <c r="B39" s="3"/>
      <c r="C39" s="10" t="s">
        <v>55</v>
      </c>
      <c r="D39" s="10"/>
      <c r="F39" s="2"/>
      <c r="I39" s="5"/>
      <c r="J39" s="6"/>
      <c r="K39" s="19"/>
      <c r="L39" s="19"/>
    </row>
    <row r="40" spans="2:24" ht="15" customHeight="1" x14ac:dyDescent="0.2">
      <c r="B40" s="3"/>
      <c r="C40" s="90"/>
      <c r="D40" s="90"/>
      <c r="E40" s="91"/>
      <c r="F40" s="91"/>
      <c r="G40" s="8"/>
      <c r="H40" s="9"/>
      <c r="I40" s="5"/>
      <c r="J40" s="6"/>
      <c r="K40" s="19"/>
      <c r="L40" s="19"/>
    </row>
    <row r="41" spans="2:24" ht="15" customHeight="1" x14ac:dyDescent="0.2">
      <c r="B41" s="3"/>
      <c r="C41" s="26"/>
      <c r="D41" s="26"/>
      <c r="E41" s="27"/>
      <c r="F41" s="27"/>
      <c r="G41" s="8"/>
      <c r="H41" s="9"/>
      <c r="I41" s="5"/>
      <c r="J41" s="6"/>
      <c r="K41" s="19"/>
      <c r="L41" s="19"/>
    </row>
    <row r="42" spans="2:24" ht="15" customHeight="1" x14ac:dyDescent="0.2">
      <c r="B42" s="3"/>
      <c r="F42" s="2"/>
      <c r="G42" s="8"/>
      <c r="H42" s="9"/>
      <c r="I42" s="5"/>
      <c r="K42" s="19"/>
      <c r="L42" s="19"/>
    </row>
    <row r="43" spans="2:24" ht="10.35" customHeight="1" x14ac:dyDescent="0.2">
      <c r="B43" s="89" t="s">
        <v>13</v>
      </c>
      <c r="C43" s="89"/>
      <c r="D43" s="89"/>
      <c r="E43" s="89"/>
      <c r="F43" s="89"/>
      <c r="G43" s="89"/>
      <c r="H43" s="89"/>
      <c r="I43" s="89"/>
      <c r="J43" s="89"/>
      <c r="K43" s="89"/>
      <c r="L43" s="89"/>
      <c r="M43" s="89"/>
    </row>
    <row r="44" spans="2:24" ht="11.85" customHeight="1" x14ac:dyDescent="0.2">
      <c r="B44" s="89"/>
      <c r="C44" s="89"/>
      <c r="D44" s="89"/>
      <c r="E44" s="89"/>
      <c r="F44" s="89"/>
      <c r="G44" s="89"/>
      <c r="H44" s="89"/>
      <c r="I44" s="89"/>
      <c r="J44" s="89"/>
      <c r="K44" s="89"/>
      <c r="L44" s="89"/>
      <c r="M44" s="89"/>
    </row>
    <row r="45" spans="2:24" ht="11.85" customHeight="1" x14ac:dyDescent="0.2">
      <c r="B45" s="89"/>
      <c r="C45" s="89"/>
      <c r="D45" s="89"/>
      <c r="E45" s="89"/>
      <c r="F45" s="89"/>
      <c r="G45" s="89"/>
      <c r="H45" s="89"/>
      <c r="I45" s="89"/>
      <c r="J45" s="89"/>
      <c r="K45" s="89"/>
      <c r="L45" s="89"/>
      <c r="M45" s="89"/>
    </row>
    <row r="46" spans="2:24" ht="11.85" customHeight="1" x14ac:dyDescent="0.2">
      <c r="B46" s="89"/>
      <c r="C46" s="89"/>
      <c r="D46" s="89"/>
      <c r="E46" s="89"/>
      <c r="F46" s="89"/>
      <c r="G46" s="89"/>
      <c r="H46" s="89"/>
      <c r="I46" s="89"/>
      <c r="J46" s="89"/>
      <c r="K46" s="89"/>
      <c r="L46" s="89"/>
      <c r="M46" s="89"/>
    </row>
    <row r="47" spans="2:24" ht="11.85" customHeight="1" x14ac:dyDescent="0.2">
      <c r="B47" s="89"/>
      <c r="C47" s="89"/>
      <c r="D47" s="89"/>
      <c r="E47" s="89"/>
      <c r="F47" s="89"/>
      <c r="G47" s="89"/>
      <c r="H47" s="89"/>
      <c r="I47" s="89"/>
      <c r="J47" s="89"/>
      <c r="K47" s="89"/>
      <c r="L47" s="89"/>
      <c r="M47" s="89"/>
    </row>
    <row r="48" spans="2:24" ht="11.85" customHeight="1" x14ac:dyDescent="0.2">
      <c r="B48" s="89"/>
      <c r="C48" s="89"/>
      <c r="D48" s="89"/>
      <c r="E48" s="89"/>
      <c r="F48" s="89"/>
      <c r="G48" s="89"/>
      <c r="H48" s="89"/>
      <c r="I48" s="89"/>
      <c r="J48" s="89"/>
      <c r="K48" s="89"/>
      <c r="L48" s="89"/>
      <c r="M48" s="89"/>
    </row>
    <row r="49" spans="2:21" ht="11.85" customHeight="1" x14ac:dyDescent="0.2">
      <c r="B49" s="89"/>
      <c r="C49" s="89"/>
      <c r="D49" s="89"/>
      <c r="E49" s="89"/>
      <c r="F49" s="89"/>
      <c r="G49" s="89"/>
      <c r="H49" s="89"/>
      <c r="I49" s="89"/>
      <c r="J49" s="89"/>
      <c r="K49" s="89"/>
      <c r="L49" s="89"/>
      <c r="M49" s="89"/>
    </row>
    <row r="50" spans="2:21" ht="11.85" customHeight="1" x14ac:dyDescent="0.2">
      <c r="B50" s="89"/>
      <c r="C50" s="89"/>
      <c r="D50" s="89"/>
      <c r="E50" s="89"/>
      <c r="F50" s="89"/>
      <c r="G50" s="89"/>
      <c r="H50" s="89"/>
      <c r="I50" s="89"/>
      <c r="J50" s="89"/>
      <c r="K50" s="89"/>
      <c r="L50" s="89"/>
      <c r="M50" s="89"/>
    </row>
    <row r="51" spans="2:21" ht="11.85" customHeight="1" x14ac:dyDescent="0.2">
      <c r="B51" s="89"/>
      <c r="C51" s="89"/>
      <c r="D51" s="89"/>
      <c r="E51" s="89"/>
      <c r="F51" s="89"/>
      <c r="G51" s="89"/>
      <c r="H51" s="89"/>
      <c r="I51" s="89"/>
      <c r="J51" s="89"/>
      <c r="K51" s="89"/>
      <c r="L51" s="89"/>
      <c r="M51" s="89"/>
    </row>
    <row r="52" spans="2:21" ht="11.85" customHeight="1" x14ac:dyDescent="0.2">
      <c r="B52" s="89"/>
      <c r="C52" s="89"/>
      <c r="D52" s="89"/>
      <c r="E52" s="89"/>
      <c r="F52" s="89"/>
      <c r="G52" s="89"/>
      <c r="H52" s="89"/>
      <c r="I52" s="89"/>
      <c r="J52" s="89"/>
      <c r="K52" s="89"/>
      <c r="L52" s="89"/>
      <c r="M52" s="89"/>
    </row>
    <row r="53" spans="2:21" x14ac:dyDescent="0.2">
      <c r="E53" s="2"/>
      <c r="F53" s="2"/>
      <c r="G53" s="2"/>
      <c r="H53" s="2"/>
      <c r="I53" s="2"/>
      <c r="J53" s="2"/>
    </row>
    <row r="54" spans="2:21" ht="17.45" customHeight="1" x14ac:dyDescent="0.2">
      <c r="E54" s="2"/>
      <c r="F54" s="2"/>
      <c r="G54" s="2"/>
      <c r="H54" s="2"/>
      <c r="I54" s="2"/>
      <c r="J54" s="2"/>
    </row>
    <row r="55" spans="2:21" hidden="1" x14ac:dyDescent="0.2">
      <c r="E55" s="2"/>
      <c r="F55" s="2"/>
      <c r="G55" s="2"/>
      <c r="H55" s="2"/>
      <c r="I55" s="2"/>
      <c r="J55" s="2"/>
    </row>
    <row r="56" spans="2:21" hidden="1" x14ac:dyDescent="0.2">
      <c r="B56" s="28" t="s">
        <v>19</v>
      </c>
      <c r="D56" s="56">
        <v>12</v>
      </c>
      <c r="E56" s="56">
        <v>24</v>
      </c>
      <c r="F56" s="56">
        <v>36</v>
      </c>
      <c r="G56" s="56">
        <v>48</v>
      </c>
      <c r="H56" s="56">
        <v>60</v>
      </c>
      <c r="I56" s="56">
        <v>72</v>
      </c>
      <c r="J56" s="56">
        <v>84</v>
      </c>
      <c r="K56" s="56">
        <v>96</v>
      </c>
      <c r="L56" s="56">
        <v>108</v>
      </c>
      <c r="M56" s="56">
        <v>120</v>
      </c>
      <c r="N56" s="29"/>
      <c r="O56" s="29"/>
      <c r="P56" s="29"/>
      <c r="Q56" s="29"/>
    </row>
    <row r="57" spans="2:21" hidden="1" x14ac:dyDescent="0.2">
      <c r="B57" s="97" t="s">
        <v>20</v>
      </c>
      <c r="C57" s="97"/>
      <c r="D57" s="30" t="e">
        <f t="shared" ref="D57:M57" si="4">+D67*(1+D23)</f>
        <v>#REF!</v>
      </c>
      <c r="E57" s="30" t="e">
        <f t="shared" si="4"/>
        <v>#REF!</v>
      </c>
      <c r="F57" s="30" t="e">
        <f t="shared" si="4"/>
        <v>#REF!</v>
      </c>
      <c r="G57" s="30" t="e">
        <f t="shared" si="4"/>
        <v>#REF!</v>
      </c>
      <c r="H57" s="30" t="e">
        <f t="shared" si="4"/>
        <v>#REF!</v>
      </c>
      <c r="I57" s="30" t="e">
        <f t="shared" si="4"/>
        <v>#REF!</v>
      </c>
      <c r="J57" s="30" t="e">
        <f t="shared" si="4"/>
        <v>#REF!</v>
      </c>
      <c r="K57" s="30" t="e">
        <f t="shared" si="4"/>
        <v>#REF!</v>
      </c>
      <c r="L57" s="30" t="e">
        <f t="shared" si="4"/>
        <v>#REF!</v>
      </c>
      <c r="M57" s="30" t="e">
        <f t="shared" si="4"/>
        <v>#REF!</v>
      </c>
      <c r="N57"/>
      <c r="O57"/>
      <c r="P57"/>
      <c r="Q57"/>
      <c r="R57"/>
      <c r="S57"/>
      <c r="T57"/>
      <c r="U57"/>
    </row>
    <row r="58" spans="2:21" hidden="1" x14ac:dyDescent="0.2">
      <c r="B58" s="98" t="s">
        <v>21</v>
      </c>
      <c r="C58" s="98"/>
      <c r="D58" s="31" t="e">
        <f t="shared" ref="D58:M58" si="5">+D68*(1+D23)</f>
        <v>#REF!</v>
      </c>
      <c r="E58" s="31" t="e">
        <f t="shared" si="5"/>
        <v>#REF!</v>
      </c>
      <c r="F58" s="31" t="e">
        <f t="shared" si="5"/>
        <v>#REF!</v>
      </c>
      <c r="G58" s="31" t="e">
        <f t="shared" si="5"/>
        <v>#REF!</v>
      </c>
      <c r="H58" s="31" t="e">
        <f t="shared" si="5"/>
        <v>#REF!</v>
      </c>
      <c r="I58" s="31" t="e">
        <f t="shared" si="5"/>
        <v>#REF!</v>
      </c>
      <c r="J58" s="31" t="e">
        <f t="shared" si="5"/>
        <v>#REF!</v>
      </c>
      <c r="K58" s="31" t="e">
        <f t="shared" si="5"/>
        <v>#REF!</v>
      </c>
      <c r="L58" s="31" t="e">
        <f t="shared" si="5"/>
        <v>#REF!</v>
      </c>
      <c r="M58" s="31" t="e">
        <f t="shared" si="5"/>
        <v>#REF!</v>
      </c>
      <c r="N58"/>
      <c r="O58"/>
      <c r="P58"/>
      <c r="Q58"/>
      <c r="R58"/>
      <c r="S58"/>
      <c r="T58"/>
      <c r="U58"/>
    </row>
    <row r="59" spans="2:21" ht="14.25" hidden="1" x14ac:dyDescent="0.3">
      <c r="B59" s="99" t="s">
        <v>22</v>
      </c>
      <c r="C59" s="100"/>
      <c r="D59" s="32" t="e">
        <f t="shared" ref="D59:M59" si="6">+D69*(1+D23)</f>
        <v>#REF!</v>
      </c>
      <c r="E59" s="32" t="e">
        <f t="shared" si="6"/>
        <v>#REF!</v>
      </c>
      <c r="F59" s="32" t="e">
        <f t="shared" si="6"/>
        <v>#REF!</v>
      </c>
      <c r="G59" s="32" t="e">
        <f t="shared" si="6"/>
        <v>#REF!</v>
      </c>
      <c r="H59" s="32" t="e">
        <f t="shared" si="6"/>
        <v>#REF!</v>
      </c>
      <c r="I59" s="32" t="e">
        <f t="shared" si="6"/>
        <v>#REF!</v>
      </c>
      <c r="J59" s="32" t="e">
        <f t="shared" si="6"/>
        <v>#REF!</v>
      </c>
      <c r="K59" s="32" t="e">
        <f t="shared" si="6"/>
        <v>#REF!</v>
      </c>
      <c r="L59" s="32" t="e">
        <f t="shared" si="6"/>
        <v>#REF!</v>
      </c>
      <c r="M59" s="32" t="e">
        <f t="shared" si="6"/>
        <v>#REF!</v>
      </c>
      <c r="N59"/>
      <c r="O59"/>
      <c r="P59"/>
      <c r="Q59"/>
      <c r="R59"/>
      <c r="S59"/>
      <c r="T59"/>
      <c r="U59"/>
    </row>
    <row r="60" spans="2:21" ht="14.25" hidden="1" x14ac:dyDescent="0.3">
      <c r="B60" s="101" t="s">
        <v>23</v>
      </c>
      <c r="C60" s="102"/>
      <c r="D60" s="33" t="e">
        <f t="shared" ref="D60:M60" si="7">+D70*(1+D23)</f>
        <v>#REF!</v>
      </c>
      <c r="E60" s="33" t="e">
        <f t="shared" si="7"/>
        <v>#REF!</v>
      </c>
      <c r="F60" s="33" t="e">
        <f t="shared" si="7"/>
        <v>#REF!</v>
      </c>
      <c r="G60" s="33" t="e">
        <f t="shared" si="7"/>
        <v>#REF!</v>
      </c>
      <c r="H60" s="33" t="e">
        <f t="shared" si="7"/>
        <v>#REF!</v>
      </c>
      <c r="I60" s="33" t="e">
        <f t="shared" si="7"/>
        <v>#REF!</v>
      </c>
      <c r="J60" s="33" t="e">
        <f t="shared" si="7"/>
        <v>#REF!</v>
      </c>
      <c r="K60" s="33" t="e">
        <f t="shared" si="7"/>
        <v>#REF!</v>
      </c>
      <c r="L60" s="33" t="e">
        <f t="shared" si="7"/>
        <v>#REF!</v>
      </c>
      <c r="M60" s="33" t="e">
        <f t="shared" si="7"/>
        <v>#REF!</v>
      </c>
      <c r="N60"/>
      <c r="O60"/>
      <c r="P60"/>
      <c r="Q60"/>
      <c r="R60"/>
      <c r="S60"/>
      <c r="T60"/>
      <c r="U60"/>
    </row>
    <row r="61" spans="2:21" ht="14.25" hidden="1" x14ac:dyDescent="0.3">
      <c r="B61" s="103" t="s">
        <v>24</v>
      </c>
      <c r="C61" s="104"/>
      <c r="D61" s="34" t="e">
        <f t="shared" ref="D61:M61" si="8">+D71*(1+D23)</f>
        <v>#REF!</v>
      </c>
      <c r="E61" s="34" t="e">
        <f t="shared" si="8"/>
        <v>#REF!</v>
      </c>
      <c r="F61" s="34" t="e">
        <f t="shared" si="8"/>
        <v>#REF!</v>
      </c>
      <c r="G61" s="34" t="e">
        <f t="shared" si="8"/>
        <v>#REF!</v>
      </c>
      <c r="H61" s="34" t="e">
        <f t="shared" si="8"/>
        <v>#REF!</v>
      </c>
      <c r="I61" s="34" t="e">
        <f t="shared" si="8"/>
        <v>#REF!</v>
      </c>
      <c r="J61" s="34" t="e">
        <f t="shared" si="8"/>
        <v>#REF!</v>
      </c>
      <c r="K61" s="34" t="e">
        <f t="shared" si="8"/>
        <v>#REF!</v>
      </c>
      <c r="L61" s="34" t="e">
        <f t="shared" si="8"/>
        <v>#REF!</v>
      </c>
      <c r="M61" s="34" t="e">
        <f t="shared" si="8"/>
        <v>#REF!</v>
      </c>
      <c r="N61"/>
      <c r="O61"/>
      <c r="P61"/>
      <c r="Q61"/>
      <c r="R61"/>
      <c r="S61"/>
      <c r="T61"/>
      <c r="U61"/>
    </row>
    <row r="62" spans="2:21" ht="14.25" hidden="1" x14ac:dyDescent="0.3">
      <c r="B62" s="105" t="s">
        <v>25</v>
      </c>
      <c r="C62" s="106"/>
      <c r="D62" s="35" t="e">
        <f t="shared" ref="D62:M62" si="9">+D72*(1+D23)</f>
        <v>#REF!</v>
      </c>
      <c r="E62" s="35" t="e">
        <f t="shared" si="9"/>
        <v>#REF!</v>
      </c>
      <c r="F62" s="35" t="e">
        <f t="shared" si="9"/>
        <v>#REF!</v>
      </c>
      <c r="G62" s="35" t="e">
        <f t="shared" si="9"/>
        <v>#REF!</v>
      </c>
      <c r="H62" s="35" t="e">
        <f t="shared" si="9"/>
        <v>#REF!</v>
      </c>
      <c r="I62" s="35" t="e">
        <f t="shared" si="9"/>
        <v>#REF!</v>
      </c>
      <c r="J62" s="35" t="e">
        <f t="shared" si="9"/>
        <v>#REF!</v>
      </c>
      <c r="K62" s="35" t="e">
        <f t="shared" si="9"/>
        <v>#REF!</v>
      </c>
      <c r="L62" s="35" t="e">
        <f t="shared" si="9"/>
        <v>#REF!</v>
      </c>
      <c r="M62" s="35" t="e">
        <f t="shared" si="9"/>
        <v>#REF!</v>
      </c>
      <c r="N62"/>
      <c r="O62"/>
      <c r="P62"/>
      <c r="Q62"/>
      <c r="R62"/>
      <c r="S62"/>
      <c r="T62"/>
      <c r="U62"/>
    </row>
    <row r="63" spans="2:21" ht="14.25" hidden="1" x14ac:dyDescent="0.3">
      <c r="B63" s="107" t="s">
        <v>26</v>
      </c>
      <c r="C63" s="108"/>
      <c r="D63" s="58"/>
      <c r="G63" s="29"/>
      <c r="H63" s="29"/>
      <c r="I63" s="29"/>
      <c r="J63" s="29"/>
      <c r="K63" s="29"/>
      <c r="L63" s="29"/>
      <c r="M63" s="29"/>
      <c r="N63"/>
      <c r="O63"/>
      <c r="P63"/>
      <c r="Q63"/>
      <c r="R63"/>
      <c r="S63"/>
      <c r="T63"/>
      <c r="U63"/>
    </row>
    <row r="64" spans="2:21" hidden="1" x14ac:dyDescent="0.2">
      <c r="G64" s="36"/>
      <c r="H64" s="36"/>
      <c r="I64" s="36"/>
      <c r="J64" s="36"/>
      <c r="K64" s="36"/>
      <c r="L64" s="36"/>
      <c r="M64" s="36"/>
      <c r="N64"/>
      <c r="O64"/>
      <c r="P64"/>
      <c r="Q64"/>
      <c r="R64"/>
      <c r="S64"/>
      <c r="T64"/>
      <c r="U64"/>
    </row>
    <row r="65" spans="2:21" hidden="1" x14ac:dyDescent="0.2">
      <c r="G65" s="36"/>
      <c r="H65" s="36"/>
      <c r="I65" s="36"/>
      <c r="J65" s="36"/>
      <c r="K65" s="36"/>
      <c r="L65" s="36"/>
      <c r="M65" s="36"/>
      <c r="N65"/>
      <c r="O65"/>
      <c r="P65"/>
      <c r="Q65"/>
      <c r="R65"/>
      <c r="S65"/>
      <c r="T65"/>
      <c r="U65"/>
    </row>
    <row r="66" spans="2:21" hidden="1" x14ac:dyDescent="0.2">
      <c r="B66" s="28" t="s">
        <v>27</v>
      </c>
      <c r="G66" s="36"/>
      <c r="H66" s="36"/>
      <c r="I66" s="36"/>
      <c r="J66" s="36"/>
      <c r="K66" s="36"/>
      <c r="L66" s="36"/>
      <c r="M66" s="36"/>
      <c r="N66"/>
      <c r="O66"/>
      <c r="P66"/>
      <c r="Q66"/>
      <c r="R66"/>
      <c r="S66"/>
      <c r="T66"/>
      <c r="U66"/>
    </row>
    <row r="67" spans="2:21" hidden="1" x14ac:dyDescent="0.2">
      <c r="B67" s="97" t="s">
        <v>20</v>
      </c>
      <c r="C67" s="97"/>
      <c r="D67" s="30">
        <f t="shared" ref="D67:D71" si="10">(1*D77)/(1-D77)</f>
        <v>5.8760884415620857E-2</v>
      </c>
      <c r="E67" s="30">
        <f t="shared" ref="E67:M72" si="11">(1*E77)/(1-E77)</f>
        <v>7.3773704748037877E-2</v>
      </c>
      <c r="F67" s="30">
        <f t="shared" si="11"/>
        <v>9.1231117570798229E-2</v>
      </c>
      <c r="G67" s="30">
        <f t="shared" si="11"/>
        <v>0.11977924044298879</v>
      </c>
      <c r="H67" s="30">
        <f t="shared" si="11"/>
        <v>0.15676733347239175</v>
      </c>
      <c r="I67" s="30">
        <f t="shared" si="11"/>
        <v>0.18739942301945708</v>
      </c>
      <c r="J67" s="30">
        <f t="shared" si="11"/>
        <v>0.23286476607261422</v>
      </c>
      <c r="K67" s="30">
        <f t="shared" si="11"/>
        <v>0.28319713621507003</v>
      </c>
      <c r="L67" s="30">
        <f t="shared" si="11"/>
        <v>0.35598198024909589</v>
      </c>
      <c r="M67" s="30">
        <f t="shared" si="11"/>
        <v>0.41997049362912559</v>
      </c>
      <c r="N67"/>
      <c r="O67"/>
      <c r="P67"/>
      <c r="Q67"/>
      <c r="R67"/>
      <c r="S67"/>
      <c r="T67"/>
      <c r="U67"/>
    </row>
    <row r="68" spans="2:21" hidden="1" x14ac:dyDescent="0.2">
      <c r="B68" s="98" t="s">
        <v>21</v>
      </c>
      <c r="C68" s="98"/>
      <c r="D68" s="31">
        <f t="shared" si="10"/>
        <v>4.4528684466574493E-2</v>
      </c>
      <c r="E68" s="31">
        <f t="shared" si="11"/>
        <v>5.3788613003936496E-2</v>
      </c>
      <c r="F68" s="31">
        <f t="shared" si="11"/>
        <v>5.9956262015660684E-2</v>
      </c>
      <c r="G68" s="31">
        <f t="shared" si="11"/>
        <v>7.4765912600147949E-2</v>
      </c>
      <c r="H68" s="31">
        <f t="shared" si="11"/>
        <v>9.5092251297162686E-2</v>
      </c>
      <c r="I68" s="31">
        <f t="shared" si="11"/>
        <v>0.11032944844772632</v>
      </c>
      <c r="J68" s="31">
        <f t="shared" si="11"/>
        <v>0.13329091040537436</v>
      </c>
      <c r="K68" s="31">
        <f t="shared" si="11"/>
        <v>0.15676277343900208</v>
      </c>
      <c r="L68" s="31">
        <f t="shared" si="11"/>
        <v>0.17039787558740804</v>
      </c>
      <c r="M68" s="31">
        <f t="shared" si="11"/>
        <v>0.19879583356110453</v>
      </c>
      <c r="N68"/>
      <c r="O68"/>
      <c r="P68"/>
      <c r="Q68"/>
      <c r="R68"/>
      <c r="S68"/>
      <c r="T68"/>
      <c r="U68"/>
    </row>
    <row r="69" spans="2:21" ht="14.25" hidden="1" x14ac:dyDescent="0.3">
      <c r="B69" s="99" t="s">
        <v>22</v>
      </c>
      <c r="C69" s="100"/>
      <c r="D69" s="32">
        <f t="shared" si="10"/>
        <v>2.5165769304896602E-2</v>
      </c>
      <c r="E69" s="32">
        <f t="shared" si="11"/>
        <v>3.0040089160270119E-2</v>
      </c>
      <c r="F69" s="32">
        <f>(1*F79)/(1-F79)</f>
        <v>3.2828452358205563E-2</v>
      </c>
      <c r="G69" s="32">
        <f t="shared" si="11"/>
        <v>4.494845791731323E-2</v>
      </c>
      <c r="H69" s="32">
        <f>(1*H79)/(1-H79)</f>
        <v>6.048137370515224E-2</v>
      </c>
      <c r="I69" s="32">
        <f t="shared" si="11"/>
        <v>6.8864822803589673E-2</v>
      </c>
      <c r="J69" s="32">
        <f t="shared" si="11"/>
        <v>8.3141978250509063E-2</v>
      </c>
      <c r="K69" s="32">
        <f t="shared" si="11"/>
        <v>9.7661103720193015E-2</v>
      </c>
      <c r="L69" s="32">
        <f t="shared" si="11"/>
        <v>0.10734122941452655</v>
      </c>
      <c r="M69" s="32">
        <f>(1*M79)/(1-M79)</f>
        <v>0.12609442301737001</v>
      </c>
      <c r="N69"/>
      <c r="O69"/>
      <c r="P69"/>
      <c r="Q69"/>
      <c r="R69"/>
      <c r="S69"/>
      <c r="T69"/>
      <c r="U69"/>
    </row>
    <row r="70" spans="2:21" ht="14.25" hidden="1" x14ac:dyDescent="0.3">
      <c r="B70" s="101" t="s">
        <v>23</v>
      </c>
      <c r="C70" s="102"/>
      <c r="D70" s="33">
        <f t="shared" si="10"/>
        <v>3.8871740244615698E-2</v>
      </c>
      <c r="E70" s="33">
        <f t="shared" si="11"/>
        <v>4.9126392453004389E-2</v>
      </c>
      <c r="F70" s="33">
        <f t="shared" si="11"/>
        <v>6.2500531250265626E-2</v>
      </c>
      <c r="G70" s="33">
        <f t="shared" si="11"/>
        <v>8.7449420008851822E-2</v>
      </c>
      <c r="H70" s="33">
        <f t="shared" si="11"/>
        <v>0.11821675737268264</v>
      </c>
      <c r="I70" s="33">
        <f t="shared" si="11"/>
        <v>0.14010135501046042</v>
      </c>
      <c r="J70" s="33">
        <f t="shared" si="11"/>
        <v>0.17374611636753745</v>
      </c>
      <c r="K70" s="33">
        <f t="shared" si="11"/>
        <v>0.2108736453351093</v>
      </c>
      <c r="L70" s="33">
        <f t="shared" si="11"/>
        <v>0.27205969826241377</v>
      </c>
      <c r="M70" s="33">
        <f t="shared" si="11"/>
        <v>0.31909661272062917</v>
      </c>
      <c r="N70"/>
      <c r="O70"/>
      <c r="P70"/>
      <c r="Q70"/>
      <c r="R70"/>
      <c r="S70"/>
      <c r="T70"/>
      <c r="U70"/>
    </row>
    <row r="71" spans="2:21" ht="14.25" hidden="1" x14ac:dyDescent="0.3">
      <c r="B71" s="103" t="s">
        <v>24</v>
      </c>
      <c r="C71" s="104"/>
      <c r="D71" s="34">
        <f t="shared" si="10"/>
        <v>1.3037043176491759E-2</v>
      </c>
      <c r="E71" s="34">
        <f>(1*E81)/(1-E81)</f>
        <v>1.7979554898619417E-2</v>
      </c>
      <c r="F71" s="34">
        <f t="shared" si="11"/>
        <v>2.7790425309955898E-2</v>
      </c>
      <c r="G71" s="34">
        <f t="shared" si="11"/>
        <v>3.8855264606824445E-2</v>
      </c>
      <c r="H71" s="34">
        <f t="shared" si="11"/>
        <v>5.1178739279290834E-2</v>
      </c>
      <c r="I71" s="34">
        <f t="shared" si="11"/>
        <v>6.2086383733934616E-2</v>
      </c>
      <c r="J71" s="34">
        <f t="shared" si="11"/>
        <v>7.6735724906943109E-2</v>
      </c>
      <c r="K71" s="34">
        <f t="shared" si="11"/>
        <v>9.3108823355800369E-2</v>
      </c>
      <c r="L71" s="34">
        <f t="shared" si="11"/>
        <v>0.1324225138388869</v>
      </c>
      <c r="M71" s="34">
        <f t="shared" si="11"/>
        <v>0.149333359697784</v>
      </c>
      <c r="N71"/>
      <c r="O71"/>
      <c r="P71"/>
      <c r="Q71"/>
      <c r="R71"/>
      <c r="S71"/>
      <c r="T71"/>
      <c r="U71"/>
    </row>
    <row r="72" spans="2:21" ht="14.25" hidden="1" x14ac:dyDescent="0.3">
      <c r="B72" s="105" t="s">
        <v>25</v>
      </c>
      <c r="C72" s="106"/>
      <c r="D72" s="35">
        <f>(1*D82)/(1-D82)</f>
        <v>5.163086915188074E-2</v>
      </c>
      <c r="E72" s="35">
        <f>(1*E82)/(1-E82)</f>
        <v>6.1940888122403566E-2</v>
      </c>
      <c r="F72" s="35">
        <f t="shared" si="11"/>
        <v>6.7885479961128967E-2</v>
      </c>
      <c r="G72" s="35">
        <f t="shared" si="11"/>
        <v>9.4127816011466456E-2</v>
      </c>
      <c r="H72" s="35">
        <f t="shared" si="11"/>
        <v>0.12874970652507631</v>
      </c>
      <c r="I72" s="35">
        <f t="shared" si="11"/>
        <v>0.14791584399364513</v>
      </c>
      <c r="J72" s="35">
        <f t="shared" si="11"/>
        <v>0.18136282014932426</v>
      </c>
      <c r="K72" s="35">
        <f t="shared" si="11"/>
        <v>0.21646213883239096</v>
      </c>
      <c r="L72" s="35">
        <f t="shared" si="11"/>
        <v>0.24049778695194807</v>
      </c>
      <c r="M72" s="35">
        <f>(1*M82)/(1-M82)</f>
        <v>0.28857676696089168</v>
      </c>
      <c r="N72"/>
      <c r="O72"/>
      <c r="P72"/>
      <c r="Q72"/>
      <c r="R72"/>
      <c r="S72"/>
      <c r="T72"/>
      <c r="U72"/>
    </row>
    <row r="73" spans="2:21" ht="14.25" hidden="1" x14ac:dyDescent="0.3">
      <c r="B73" s="107" t="s">
        <v>26</v>
      </c>
      <c r="C73" s="108"/>
      <c r="G73" s="36"/>
      <c r="H73" s="36"/>
      <c r="I73" s="36"/>
      <c r="J73" s="36"/>
      <c r="K73" s="36"/>
      <c r="L73" s="36"/>
      <c r="M73" s="36"/>
      <c r="N73"/>
      <c r="O73"/>
      <c r="P73"/>
      <c r="Q73"/>
      <c r="R73"/>
      <c r="S73"/>
      <c r="T73"/>
      <c r="U73"/>
    </row>
    <row r="74" spans="2:21" hidden="1" x14ac:dyDescent="0.2">
      <c r="G74" s="36"/>
      <c r="H74" s="36"/>
      <c r="I74" s="36"/>
      <c r="J74" s="36"/>
      <c r="K74" s="36"/>
      <c r="L74" s="36"/>
      <c r="M74" s="36"/>
      <c r="N74"/>
      <c r="O74"/>
      <c r="P74"/>
      <c r="Q74"/>
      <c r="R74"/>
      <c r="S74"/>
      <c r="T74"/>
      <c r="U74"/>
    </row>
    <row r="75" spans="2:21" hidden="1" x14ac:dyDescent="0.2">
      <c r="G75" s="38"/>
      <c r="H75" s="38"/>
      <c r="I75" s="38"/>
      <c r="J75" s="38"/>
      <c r="K75" s="38"/>
      <c r="L75" s="38"/>
      <c r="M75" s="38"/>
      <c r="N75"/>
      <c r="O75"/>
      <c r="P75"/>
      <c r="Q75"/>
      <c r="R75"/>
      <c r="S75"/>
      <c r="T75"/>
      <c r="U75"/>
    </row>
    <row r="76" spans="2:21" hidden="1" x14ac:dyDescent="0.2">
      <c r="B76" s="28" t="s">
        <v>28</v>
      </c>
      <c r="C76" s="28"/>
      <c r="G76" s="38"/>
      <c r="H76" s="38"/>
      <c r="I76" s="38"/>
      <c r="J76" s="38"/>
      <c r="K76" s="38"/>
      <c r="L76" s="38"/>
      <c r="M76" s="38"/>
      <c r="N76"/>
      <c r="O76"/>
      <c r="P76"/>
      <c r="Q76"/>
      <c r="R76"/>
      <c r="S76"/>
      <c r="T76"/>
      <c r="U76"/>
    </row>
    <row r="77" spans="2:21" hidden="1" x14ac:dyDescent="0.2">
      <c r="B77" s="97" t="s">
        <v>29</v>
      </c>
      <c r="C77" s="97"/>
      <c r="D77" s="30">
        <f t="shared" ref="D77" si="12">+D87+D90+D88</f>
        <v>5.5499674459595957E-2</v>
      </c>
      <c r="E77" s="30">
        <f t="shared" ref="E77:M77" si="13">+E87+E90+E88</f>
        <v>6.8705076704545454E-2</v>
      </c>
      <c r="F77" s="30">
        <f t="shared" si="13"/>
        <v>8.3603845328282828E-2</v>
      </c>
      <c r="G77" s="30">
        <f t="shared" si="13"/>
        <v>0.10696683428030304</v>
      </c>
      <c r="H77" s="30">
        <f t="shared" si="13"/>
        <v>0.13552192297979798</v>
      </c>
      <c r="I77" s="30">
        <f t="shared" si="13"/>
        <v>0.15782340751262627</v>
      </c>
      <c r="J77" s="30">
        <f t="shared" si="13"/>
        <v>0.1888810293560606</v>
      </c>
      <c r="K77" s="30">
        <f t="shared" si="13"/>
        <v>0.22069651515151514</v>
      </c>
      <c r="L77" s="30">
        <f t="shared" si="13"/>
        <v>0.26252707295100003</v>
      </c>
      <c r="M77" s="30">
        <f t="shared" si="13"/>
        <v>0.29576001438999999</v>
      </c>
      <c r="N77"/>
      <c r="O77"/>
      <c r="P77"/>
      <c r="Q77"/>
      <c r="R77"/>
      <c r="S77"/>
      <c r="T77"/>
      <c r="U77"/>
    </row>
    <row r="78" spans="2:21" hidden="1" x14ac:dyDescent="0.2">
      <c r="B78" s="98" t="s">
        <v>30</v>
      </c>
      <c r="C78" s="98"/>
      <c r="D78" s="31">
        <f>+D87+D90</f>
        <v>4.2630408459595953E-2</v>
      </c>
      <c r="E78" s="31">
        <f t="shared" ref="E78:L78" si="14">+E87+E90</f>
        <v>5.1043076704545456E-2</v>
      </c>
      <c r="F78" s="31">
        <f t="shared" si="14"/>
        <v>5.6564845328282834E-2</v>
      </c>
      <c r="G78" s="31">
        <f t="shared" si="14"/>
        <v>6.9564834280303037E-2</v>
      </c>
      <c r="H78" s="31">
        <f t="shared" si="14"/>
        <v>8.6834922979797974E-2</v>
      </c>
      <c r="I78" s="31">
        <f t="shared" si="14"/>
        <v>9.9366407512626265E-2</v>
      </c>
      <c r="J78" s="31">
        <f t="shared" si="14"/>
        <v>0.11761402935606061</v>
      </c>
      <c r="K78" s="31">
        <f t="shared" si="14"/>
        <v>0.13551851515151514</v>
      </c>
      <c r="L78" s="31">
        <f t="shared" si="14"/>
        <v>0.14558969999999999</v>
      </c>
      <c r="M78" s="31">
        <f>+M87+M90</f>
        <v>0.16582959999999999</v>
      </c>
      <c r="N78"/>
      <c r="O78"/>
      <c r="P78"/>
      <c r="Q78"/>
      <c r="R78"/>
      <c r="S78"/>
      <c r="T78"/>
      <c r="U78"/>
    </row>
    <row r="79" spans="2:21" ht="14.25" hidden="1" x14ac:dyDescent="0.3">
      <c r="B79" s="99" t="s">
        <v>22</v>
      </c>
      <c r="C79" s="100"/>
      <c r="D79" s="32">
        <f>+D87</f>
        <v>2.4548E-2</v>
      </c>
      <c r="E79" s="32">
        <f t="shared" ref="E79:L79" si="15">+E87</f>
        <v>2.9164000000000002E-2</v>
      </c>
      <c r="F79" s="32">
        <f t="shared" si="15"/>
        <v>3.1785000000000001E-2</v>
      </c>
      <c r="G79" s="32">
        <f t="shared" si="15"/>
        <v>4.3014999999999998E-2</v>
      </c>
      <c r="H79" s="32">
        <f t="shared" si="15"/>
        <v>5.7031999999999999E-2</v>
      </c>
      <c r="I79" s="32">
        <f t="shared" si="15"/>
        <v>6.4427999999999999E-2</v>
      </c>
      <c r="J79" s="32">
        <f t="shared" si="15"/>
        <v>7.6759999999999995E-2</v>
      </c>
      <c r="K79" s="32">
        <f t="shared" si="15"/>
        <v>8.8971999999999996E-2</v>
      </c>
      <c r="L79" s="32">
        <f t="shared" si="15"/>
        <v>9.6935999999999994E-2</v>
      </c>
      <c r="M79" s="32">
        <f>+M87</f>
        <v>0.11197500000000001</v>
      </c>
      <c r="N79"/>
      <c r="O79"/>
      <c r="P79"/>
      <c r="Q79"/>
      <c r="R79"/>
      <c r="S79"/>
      <c r="T79"/>
      <c r="U79"/>
    </row>
    <row r="80" spans="2:21" ht="14.25" hidden="1" x14ac:dyDescent="0.3">
      <c r="B80" s="101" t="s">
        <v>23</v>
      </c>
      <c r="C80" s="102"/>
      <c r="D80" s="33">
        <f>+D87+D88</f>
        <v>3.7417266000000005E-2</v>
      </c>
      <c r="E80" s="33">
        <f t="shared" ref="E80:L80" si="16">+E87+E88</f>
        <v>4.6826000000000007E-2</v>
      </c>
      <c r="F80" s="33">
        <f t="shared" si="16"/>
        <v>5.8824000000000001E-2</v>
      </c>
      <c r="G80" s="33">
        <f t="shared" si="16"/>
        <v>8.0416999999999988E-2</v>
      </c>
      <c r="H80" s="33">
        <f t="shared" si="16"/>
        <v>0.10571900000000001</v>
      </c>
      <c r="I80" s="33">
        <f t="shared" si="16"/>
        <v>0.12288499999999999</v>
      </c>
      <c r="J80" s="33">
        <f t="shared" si="16"/>
        <v>0.14802699999999999</v>
      </c>
      <c r="K80" s="33">
        <f t="shared" si="16"/>
        <v>0.17415</v>
      </c>
      <c r="L80" s="33">
        <f t="shared" si="16"/>
        <v>0.21387337295100001</v>
      </c>
      <c r="M80" s="33">
        <f>+M87+M88</f>
        <v>0.24190541439000002</v>
      </c>
      <c r="N80"/>
      <c r="O80"/>
      <c r="P80"/>
      <c r="Q80"/>
      <c r="R80"/>
      <c r="S80"/>
      <c r="T80"/>
      <c r="U80"/>
    </row>
    <row r="81" spans="2:21" ht="14.25" hidden="1" x14ac:dyDescent="0.3">
      <c r="B81" s="103" t="s">
        <v>24</v>
      </c>
      <c r="C81" s="104"/>
      <c r="D81" s="34">
        <f>+D88</f>
        <v>1.2869266000000001E-2</v>
      </c>
      <c r="E81" s="34">
        <f t="shared" ref="E81:L81" si="17">+E88</f>
        <v>1.7662000000000001E-2</v>
      </c>
      <c r="F81" s="34">
        <f t="shared" si="17"/>
        <v>2.7039000000000001E-2</v>
      </c>
      <c r="G81" s="34">
        <f t="shared" si="17"/>
        <v>3.7401999999999998E-2</v>
      </c>
      <c r="H81" s="34">
        <f t="shared" si="17"/>
        <v>4.8687000000000001E-2</v>
      </c>
      <c r="I81" s="34">
        <f t="shared" si="17"/>
        <v>5.8457000000000002E-2</v>
      </c>
      <c r="J81" s="34">
        <f t="shared" si="17"/>
        <v>7.1266999999999997E-2</v>
      </c>
      <c r="K81" s="34">
        <f t="shared" si="17"/>
        <v>8.5178000000000004E-2</v>
      </c>
      <c r="L81" s="34">
        <f t="shared" si="17"/>
        <v>0.11693737295100003</v>
      </c>
      <c r="M81" s="34">
        <f>+M88</f>
        <v>0.12993041439</v>
      </c>
      <c r="N81"/>
      <c r="O81"/>
      <c r="P81"/>
      <c r="Q81"/>
      <c r="R81"/>
      <c r="S81"/>
      <c r="T81"/>
      <c r="U81"/>
    </row>
    <row r="82" spans="2:21" ht="14.25" hidden="1" x14ac:dyDescent="0.3">
      <c r="B82" s="105" t="s">
        <v>25</v>
      </c>
      <c r="C82" s="106"/>
      <c r="D82" s="35">
        <f>+D87+D87</f>
        <v>4.9096000000000001E-2</v>
      </c>
      <c r="E82" s="35">
        <f>+E87+E87</f>
        <v>5.8328000000000005E-2</v>
      </c>
      <c r="F82" s="35">
        <f t="shared" ref="F82:K82" si="18">+F87+F87</f>
        <v>6.3570000000000002E-2</v>
      </c>
      <c r="G82" s="35">
        <f t="shared" si="18"/>
        <v>8.6029999999999995E-2</v>
      </c>
      <c r="H82" s="35">
        <f t="shared" si="18"/>
        <v>0.114064</v>
      </c>
      <c r="I82" s="35">
        <f t="shared" si="18"/>
        <v>0.128856</v>
      </c>
      <c r="J82" s="35">
        <f t="shared" si="18"/>
        <v>0.15351999999999999</v>
      </c>
      <c r="K82" s="35">
        <f t="shared" si="18"/>
        <v>0.17794399999999999</v>
      </c>
      <c r="L82" s="35">
        <f>+L87+L87</f>
        <v>0.19387199999999999</v>
      </c>
      <c r="M82" s="35">
        <f>+M87+M87</f>
        <v>0.22395000000000001</v>
      </c>
      <c r="N82"/>
      <c r="O82"/>
      <c r="P82"/>
      <c r="Q82"/>
      <c r="R82"/>
      <c r="S82"/>
      <c r="T82"/>
      <c r="U82"/>
    </row>
    <row r="83" spans="2:21" ht="14.25" hidden="1" x14ac:dyDescent="0.3">
      <c r="B83" s="107" t="s">
        <v>26</v>
      </c>
      <c r="C83" s="108"/>
      <c r="G83" s="38"/>
      <c r="H83" s="38"/>
      <c r="I83" s="38"/>
      <c r="J83" s="38"/>
      <c r="K83" s="38"/>
      <c r="L83" s="38"/>
      <c r="M83" s="38"/>
      <c r="N83"/>
      <c r="O83"/>
      <c r="P83"/>
      <c r="Q83"/>
      <c r="R83"/>
      <c r="S83"/>
      <c r="T83"/>
      <c r="U83"/>
    </row>
    <row r="84" spans="2:21" hidden="1" x14ac:dyDescent="0.2">
      <c r="G84" s="38"/>
      <c r="H84" s="38"/>
      <c r="I84" s="38"/>
      <c r="J84" s="38"/>
      <c r="K84" s="38"/>
      <c r="L84" s="38"/>
      <c r="M84" s="38"/>
      <c r="N84"/>
      <c r="O84"/>
      <c r="P84"/>
      <c r="Q84"/>
      <c r="R84"/>
      <c r="S84"/>
      <c r="T84"/>
      <c r="U84"/>
    </row>
    <row r="85" spans="2:21" hidden="1" x14ac:dyDescent="0.2">
      <c r="D85"/>
      <c r="N85"/>
      <c r="O85"/>
      <c r="P85"/>
      <c r="Q85"/>
      <c r="R85"/>
      <c r="S85"/>
      <c r="T85"/>
      <c r="U85"/>
    </row>
    <row r="86" spans="2:21" hidden="1" x14ac:dyDescent="0.2">
      <c r="D86" s="37" t="s">
        <v>51</v>
      </c>
      <c r="E86" s="37" t="s">
        <v>31</v>
      </c>
      <c r="F86" s="37" t="s">
        <v>32</v>
      </c>
      <c r="G86" s="37" t="s">
        <v>33</v>
      </c>
      <c r="H86" s="37" t="s">
        <v>34</v>
      </c>
      <c r="I86" s="37" t="s">
        <v>35</v>
      </c>
      <c r="J86" s="37" t="s">
        <v>36</v>
      </c>
      <c r="K86" s="39" t="s">
        <v>37</v>
      </c>
      <c r="L86" s="39" t="s">
        <v>38</v>
      </c>
      <c r="M86" s="39" t="s">
        <v>39</v>
      </c>
      <c r="N86"/>
      <c r="O86"/>
      <c r="P86"/>
      <c r="Q86"/>
      <c r="R86"/>
      <c r="S86"/>
      <c r="T86"/>
      <c r="U86"/>
    </row>
    <row r="87" spans="2:21" ht="14.25" hidden="1" x14ac:dyDescent="0.3">
      <c r="B87" s="40" t="s">
        <v>40</v>
      </c>
      <c r="D87" s="64">
        <v>2.4548E-2</v>
      </c>
      <c r="E87" s="41">
        <v>2.9164000000000002E-2</v>
      </c>
      <c r="F87" s="42">
        <v>3.1785000000000001E-2</v>
      </c>
      <c r="G87" s="42">
        <v>4.3014999999999998E-2</v>
      </c>
      <c r="H87" s="42">
        <v>5.7031999999999999E-2</v>
      </c>
      <c r="I87" s="42">
        <v>6.4427999999999999E-2</v>
      </c>
      <c r="J87" s="42">
        <v>7.6759999999999995E-2</v>
      </c>
      <c r="K87" s="42">
        <v>8.8971999999999996E-2</v>
      </c>
      <c r="L87" s="41">
        <v>9.6935999999999994E-2</v>
      </c>
      <c r="M87" s="41">
        <v>0.11197500000000001</v>
      </c>
      <c r="N87">
        <v>0.112883</v>
      </c>
      <c r="O87">
        <v>0.113024</v>
      </c>
      <c r="P87">
        <v>0.117395</v>
      </c>
      <c r="Q87">
        <v>0.122005</v>
      </c>
      <c r="R87">
        <v>0.12679799999999999</v>
      </c>
      <c r="S87"/>
      <c r="T87"/>
      <c r="U87"/>
    </row>
    <row r="88" spans="2:21" ht="14.25" hidden="1" x14ac:dyDescent="0.3">
      <c r="B88" s="40" t="s">
        <v>41</v>
      </c>
      <c r="D88" s="65">
        <v>1.2869266000000001E-2</v>
      </c>
      <c r="E88" s="43">
        <v>1.7662000000000001E-2</v>
      </c>
      <c r="F88" s="43">
        <v>2.7039000000000001E-2</v>
      </c>
      <c r="G88" s="43">
        <v>3.7401999999999998E-2</v>
      </c>
      <c r="H88" s="43">
        <v>4.8687000000000001E-2</v>
      </c>
      <c r="I88" s="43">
        <v>5.8457000000000002E-2</v>
      </c>
      <c r="J88" s="43">
        <v>7.1266999999999997E-2</v>
      </c>
      <c r="K88" s="44">
        <v>8.5178000000000004E-2</v>
      </c>
      <c r="L88" s="44">
        <v>0.11693737295100003</v>
      </c>
      <c r="M88" s="44">
        <v>0.12993041439</v>
      </c>
      <c r="N88"/>
      <c r="O88"/>
      <c r="P88"/>
      <c r="Q88"/>
      <c r="R88"/>
      <c r="S88"/>
      <c r="T88"/>
      <c r="U88"/>
    </row>
    <row r="89" spans="2:21" ht="14.25" hidden="1" x14ac:dyDescent="0.3">
      <c r="B89" s="40" t="s">
        <v>42</v>
      </c>
      <c r="C89" s="1" t="s">
        <v>43</v>
      </c>
      <c r="D89" s="66">
        <v>1.2869298187200002E-2</v>
      </c>
      <c r="E89" s="45">
        <v>1.2869298187200002E-2</v>
      </c>
      <c r="F89" s="45">
        <v>1.2869298187200002E-2</v>
      </c>
      <c r="G89" s="46">
        <v>2.5738474507200005E-2</v>
      </c>
      <c r="H89" s="46">
        <v>3.8607894561600013E-2</v>
      </c>
      <c r="I89" s="46">
        <v>5.1477314616000011E-2</v>
      </c>
      <c r="J89" s="46">
        <v>6.4346490936000006E-2</v>
      </c>
      <c r="K89" s="46">
        <v>7.4245951080000011E-2</v>
      </c>
      <c r="L89" s="46">
        <v>8.6620276260000018E-2</v>
      </c>
      <c r="M89" s="45">
        <v>0.10394440182</v>
      </c>
      <c r="N89"/>
      <c r="O89"/>
      <c r="P89"/>
      <c r="Q89"/>
      <c r="R89"/>
      <c r="S89"/>
      <c r="T89"/>
      <c r="U89"/>
    </row>
    <row r="90" spans="2:21" ht="14.25" hidden="1" x14ac:dyDescent="0.3">
      <c r="B90" s="40" t="s">
        <v>44</v>
      </c>
      <c r="D90" s="67">
        <v>1.8082408459595953E-2</v>
      </c>
      <c r="E90" s="48">
        <v>2.1879076704545457E-2</v>
      </c>
      <c r="F90" s="48">
        <v>2.4779845328282833E-2</v>
      </c>
      <c r="G90" s="48">
        <v>2.6549834280303036E-2</v>
      </c>
      <c r="H90" s="48">
        <v>2.9802922979797981E-2</v>
      </c>
      <c r="I90" s="48">
        <v>3.4938407512626272E-2</v>
      </c>
      <c r="J90" s="48">
        <v>4.0854029356060605E-2</v>
      </c>
      <c r="K90" s="47">
        <v>4.6546515151515151E-2</v>
      </c>
      <c r="L90" s="47">
        <v>4.8653700000000001E-2</v>
      </c>
      <c r="M90" s="47">
        <v>5.3854599999999996E-2</v>
      </c>
      <c r="N90"/>
      <c r="O90"/>
      <c r="P90"/>
      <c r="Q90"/>
      <c r="R90"/>
      <c r="S90"/>
      <c r="T90"/>
      <c r="U90"/>
    </row>
    <row r="91" spans="2:21" ht="14.25" hidden="1" x14ac:dyDescent="0.3">
      <c r="B91" s="40" t="s">
        <v>45</v>
      </c>
      <c r="C91" s="1" t="s">
        <v>46</v>
      </c>
      <c r="D91" s="49">
        <v>1.2869298187200002E-2</v>
      </c>
      <c r="E91" s="49">
        <v>1.2869298187200002E-2</v>
      </c>
      <c r="F91" s="49">
        <v>2.5738474507200005E-2</v>
      </c>
      <c r="G91" s="49">
        <v>3.8607894561600013E-2</v>
      </c>
      <c r="H91" s="49">
        <v>5.1477314616000011E-2</v>
      </c>
      <c r="I91" s="49">
        <v>6.4346490936000006E-2</v>
      </c>
      <c r="J91" s="49">
        <v>7.4245951080000011E-2</v>
      </c>
      <c r="K91" s="50">
        <v>8.6620276260000018E-2</v>
      </c>
      <c r="L91" s="50">
        <v>0.10394440182</v>
      </c>
      <c r="M91" s="50">
        <v>0.11693737295100003</v>
      </c>
      <c r="N91"/>
      <c r="O91"/>
      <c r="P91"/>
      <c r="Q91"/>
      <c r="R91"/>
      <c r="S91"/>
      <c r="T91"/>
      <c r="U91"/>
    </row>
    <row r="92" spans="2:21" ht="14.25" hidden="1" x14ac:dyDescent="0.3">
      <c r="B92" s="40"/>
      <c r="F92" s="51"/>
      <c r="G92" s="51"/>
      <c r="H92" s="51"/>
      <c r="I92" s="52"/>
      <c r="J92" s="52"/>
      <c r="K92" s="52"/>
      <c r="L92" s="52"/>
      <c r="M92" s="52"/>
      <c r="N92"/>
      <c r="O92"/>
      <c r="P92"/>
      <c r="Q92"/>
      <c r="R92"/>
      <c r="S92"/>
      <c r="T92"/>
      <c r="U92"/>
    </row>
    <row r="93" spans="2:21" ht="14.25" hidden="1" x14ac:dyDescent="0.3">
      <c r="B93" s="40"/>
      <c r="C93" s="40"/>
      <c r="D93" s="40"/>
      <c r="E93" s="40">
        <v>2.9164000000000002E-2</v>
      </c>
      <c r="F93" s="53">
        <v>3.1785000000000001E-2</v>
      </c>
      <c r="G93" s="53">
        <v>4.3014999999999998E-2</v>
      </c>
      <c r="H93" s="53">
        <v>5.7031999999999999E-2</v>
      </c>
      <c r="I93" s="53">
        <v>6.4427999999999999E-2</v>
      </c>
      <c r="J93" s="53">
        <v>7.6759999999999995E-2</v>
      </c>
      <c r="K93" s="54">
        <v>8.8971999999999996E-2</v>
      </c>
      <c r="L93" s="54">
        <v>9.6935999999999994E-2</v>
      </c>
      <c r="M93" s="54">
        <v>0.11197500000000001</v>
      </c>
      <c r="N93"/>
      <c r="O93"/>
      <c r="P93"/>
      <c r="Q93"/>
      <c r="R93"/>
      <c r="S93"/>
      <c r="T93"/>
      <c r="U93"/>
    </row>
    <row r="94" spans="2:21" ht="14.25" hidden="1" x14ac:dyDescent="0.3">
      <c r="B94" s="40"/>
      <c r="C94" s="40"/>
      <c r="D94" s="40"/>
      <c r="E94" s="40">
        <v>2.5734012000000001E-2</v>
      </c>
      <c r="F94" s="53">
        <v>3.8607733999999991E-2</v>
      </c>
      <c r="G94" s="53">
        <v>5.1481455999999995E-2</v>
      </c>
      <c r="H94" s="53">
        <v>6.4344362999999988E-2</v>
      </c>
      <c r="I94" s="53">
        <v>7.7218085000000006E-2</v>
      </c>
      <c r="J94" s="53">
        <v>9.0080991999999985E-2</v>
      </c>
      <c r="K94" s="54">
        <v>0.10810265399999999</v>
      </c>
      <c r="L94" s="54">
        <v>0.12161337949999999</v>
      </c>
      <c r="M94" s="54">
        <v>0.13512410499999999</v>
      </c>
      <c r="N94"/>
      <c r="O94"/>
      <c r="P94"/>
      <c r="Q94"/>
      <c r="R94"/>
      <c r="S94"/>
      <c r="T94"/>
      <c r="U94"/>
    </row>
    <row r="95" spans="2:21" hidden="1" x14ac:dyDescent="0.2">
      <c r="E95" s="1">
        <v>1.2869298187200002E-2</v>
      </c>
      <c r="F95" s="1">
        <v>1.2869298187200002E-2</v>
      </c>
      <c r="G95" s="1">
        <v>2.5738474507200005E-2</v>
      </c>
      <c r="H95" s="1">
        <v>3.8607894561600013E-2</v>
      </c>
      <c r="I95" s="1">
        <v>5.1477314616000011E-2</v>
      </c>
      <c r="J95" s="1">
        <v>6.4346490936000006E-2</v>
      </c>
      <c r="K95" s="1">
        <v>7.4245951080000011E-2</v>
      </c>
      <c r="L95" s="1">
        <v>8.6620276260000018E-2</v>
      </c>
      <c r="M95" s="1">
        <v>0.10394440182</v>
      </c>
      <c r="N95"/>
      <c r="O95"/>
      <c r="P95"/>
      <c r="Q95"/>
      <c r="R95"/>
      <c r="S95"/>
      <c r="T95"/>
      <c r="U95"/>
    </row>
    <row r="96" spans="2:21" hidden="1" x14ac:dyDescent="0.2">
      <c r="E96" s="1">
        <v>2.1879076704545457E-2</v>
      </c>
      <c r="F96" s="1">
        <v>2.4779845328282833E-2</v>
      </c>
      <c r="G96" s="1">
        <v>2.6549834280303036E-2</v>
      </c>
      <c r="H96" s="1">
        <v>2.9802922979797981E-2</v>
      </c>
      <c r="I96" s="1">
        <v>3.4938407512626272E-2</v>
      </c>
      <c r="J96" s="1">
        <v>4.0854029356060605E-2</v>
      </c>
      <c r="K96" s="1">
        <v>4.6546515151515151E-2</v>
      </c>
      <c r="L96" s="1">
        <v>4.8653700000000001E-2</v>
      </c>
      <c r="M96" s="1">
        <v>5.3854599999999996E-2</v>
      </c>
    </row>
    <row r="97" spans="5:13" hidden="1" x14ac:dyDescent="0.2">
      <c r="E97" s="1">
        <v>1.2869298187200002E-2</v>
      </c>
      <c r="F97" s="1">
        <v>2.5738474507200005E-2</v>
      </c>
      <c r="G97" s="1">
        <v>3.8607894561600013E-2</v>
      </c>
      <c r="H97" s="1">
        <v>5.1477314616000011E-2</v>
      </c>
      <c r="I97" s="1">
        <v>6.4346490936000006E-2</v>
      </c>
      <c r="J97" s="1">
        <v>7.4245951080000011E-2</v>
      </c>
      <c r="K97" s="1">
        <v>8.6620276260000018E-2</v>
      </c>
      <c r="L97" s="1">
        <v>0.10394440182</v>
      </c>
      <c r="M97" s="1">
        <v>0.11693737295100003</v>
      </c>
    </row>
    <row r="98" spans="5:13" hidden="1" x14ac:dyDescent="0.2"/>
    <row r="99" spans="5:13" hidden="1" x14ac:dyDescent="0.2"/>
    <row r="100" spans="5:13" hidden="1" x14ac:dyDescent="0.2"/>
    <row r="101" spans="5:13" hidden="1" x14ac:dyDescent="0.2"/>
    <row r="102" spans="5:13" hidden="1" x14ac:dyDescent="0.2"/>
    <row r="103" spans="5:13" hidden="1" x14ac:dyDescent="0.2"/>
    <row r="104" spans="5:13" hidden="1" x14ac:dyDescent="0.2"/>
    <row r="105" spans="5:13" hidden="1" x14ac:dyDescent="0.2"/>
    <row r="106" spans="5:13" hidden="1" x14ac:dyDescent="0.2"/>
    <row r="107" spans="5:13" hidden="1" x14ac:dyDescent="0.2"/>
    <row r="108" spans="5:13" hidden="1" x14ac:dyDescent="0.2"/>
    <row r="109" spans="5:13" hidden="1" x14ac:dyDescent="0.2"/>
    <row r="110" spans="5:13" hidden="1" x14ac:dyDescent="0.2"/>
    <row r="111" spans="5:13" hidden="1" x14ac:dyDescent="0.2"/>
    <row r="112" spans="5:13"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sheetData>
  <sheetProtection algorithmName="SHA-512" hashValue="IOrN5tGkrtXWnMrR6WSa3pn8gaTjIOfiqimypjuqi9yUqv9tUE7X5ZeUDV/oKNlKKiic1eYnrFRAaWLdnMLXJw==" saltValue="JokrOw34ldfUZlBp4VCN8w==" spinCount="100000" sheet="1" objects="1" scenarios="1"/>
  <mergeCells count="40">
    <mergeCell ref="B83:C83"/>
    <mergeCell ref="B78:C78"/>
    <mergeCell ref="B79:C79"/>
    <mergeCell ref="B80:C80"/>
    <mergeCell ref="B81:C81"/>
    <mergeCell ref="B82:C82"/>
    <mergeCell ref="B70:C70"/>
    <mergeCell ref="B71:C71"/>
    <mergeCell ref="B72:C72"/>
    <mergeCell ref="B73:C73"/>
    <mergeCell ref="B77:C77"/>
    <mergeCell ref="B62:C62"/>
    <mergeCell ref="B63:C63"/>
    <mergeCell ref="B67:C67"/>
    <mergeCell ref="B68:C68"/>
    <mergeCell ref="B69:C69"/>
    <mergeCell ref="B57:C57"/>
    <mergeCell ref="B58:C58"/>
    <mergeCell ref="B59:C59"/>
    <mergeCell ref="B60:C60"/>
    <mergeCell ref="B61:C61"/>
    <mergeCell ref="B24:C24"/>
    <mergeCell ref="J7:J8"/>
    <mergeCell ref="K7:K8"/>
    <mergeCell ref="B21:C21"/>
    <mergeCell ref="B22:C22"/>
    <mergeCell ref="B23:C23"/>
    <mergeCell ref="B11:M11"/>
    <mergeCell ref="D16:F16"/>
    <mergeCell ref="G16:I16"/>
    <mergeCell ref="B43:M52"/>
    <mergeCell ref="C40:F40"/>
    <mergeCell ref="B25:C25"/>
    <mergeCell ref="B27:C27"/>
    <mergeCell ref="B28:C28"/>
    <mergeCell ref="B29:C29"/>
    <mergeCell ref="B30:C30"/>
    <mergeCell ref="B32:C32"/>
    <mergeCell ref="B26:C26"/>
    <mergeCell ref="B31:C31"/>
  </mergeCells>
  <printOptions horizontalCentered="1" verticalCentered="1"/>
  <pageMargins left="0.31496062992125984" right="0.19685039370078741" top="0.47244094488188981" bottom="0.51181102362204722" header="0.39370078740157483" footer="0"/>
  <pageSetup paperSize="9" scale="82" orientation="landscape" r:id="rId1"/>
  <headerFooter alignWithMargins="0">
    <oddHeader>&amp;L&amp;"Calibri"&amp;10&amp;K000000Confidential&amp;1#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6:X125"/>
  <sheetViews>
    <sheetView showGridLines="0" showRowColHeaders="0" topLeftCell="A16" zoomScale="87" zoomScaleNormal="87" zoomScaleSheetLayoutView="75" workbookViewId="0">
      <selection activeCell="L40" sqref="L40"/>
    </sheetView>
  </sheetViews>
  <sheetFormatPr baseColWidth="10" defaultColWidth="11.5703125" defaultRowHeight="13.5" x14ac:dyDescent="0.2"/>
  <cols>
    <col min="1" max="1" width="6.42578125" style="1" customWidth="1"/>
    <col min="2" max="2" width="40" style="1" customWidth="1"/>
    <col min="3" max="3" width="20.7109375" style="1" customWidth="1"/>
    <col min="4" max="5" width="20.7109375" style="1" hidden="1" customWidth="1"/>
    <col min="6" max="6" width="13.5703125" style="1" hidden="1" customWidth="1"/>
    <col min="7" max="13" width="13.5703125" style="1" customWidth="1"/>
    <col min="14" max="16384" width="11.5703125" style="1"/>
  </cols>
  <sheetData>
    <row r="6" spans="2:13" ht="15" customHeight="1" x14ac:dyDescent="0.2">
      <c r="B6" s="2"/>
      <c r="C6" s="2"/>
      <c r="D6" s="2"/>
      <c r="E6" s="2"/>
      <c r="F6" s="2"/>
      <c r="G6" s="2"/>
      <c r="J6" s="14"/>
      <c r="K6" s="14"/>
    </row>
    <row r="7" spans="2:13" ht="15" customHeight="1" x14ac:dyDescent="0.2">
      <c r="B7" s="2"/>
      <c r="C7" s="2"/>
      <c r="D7" s="2"/>
      <c r="E7" s="2"/>
      <c r="F7" s="2"/>
      <c r="G7" s="2"/>
      <c r="J7" s="92"/>
      <c r="K7" s="92"/>
    </row>
    <row r="8" spans="2:13" ht="15" customHeight="1" x14ac:dyDescent="0.2">
      <c r="B8" s="2"/>
      <c r="C8" s="2"/>
      <c r="D8" s="2"/>
      <c r="E8" s="2"/>
      <c r="F8" s="2"/>
      <c r="G8" s="2"/>
      <c r="J8" s="93"/>
      <c r="K8" s="93"/>
    </row>
    <row r="9" spans="2:13" ht="15" customHeight="1" x14ac:dyDescent="0.2">
      <c r="B9" s="2"/>
      <c r="C9" s="2"/>
      <c r="D9" s="2"/>
      <c r="E9" s="2"/>
      <c r="F9" s="2"/>
      <c r="G9" s="2"/>
      <c r="H9" s="2"/>
      <c r="I9" s="2"/>
      <c r="J9" s="2"/>
      <c r="K9" s="2"/>
      <c r="L9" s="2"/>
    </row>
    <row r="10" spans="2:13" ht="17.850000000000001" customHeight="1" x14ac:dyDescent="0.2">
      <c r="B10" s="2"/>
      <c r="C10" s="2"/>
      <c r="D10" s="2"/>
      <c r="E10" s="2"/>
      <c r="F10" s="2"/>
      <c r="G10" s="2"/>
      <c r="H10" s="2"/>
      <c r="I10" s="2"/>
      <c r="J10" s="2"/>
      <c r="K10" s="2"/>
      <c r="L10" s="2"/>
    </row>
    <row r="11" spans="2:13" ht="40.35" customHeight="1" x14ac:dyDescent="0.2">
      <c r="B11" s="94" t="s">
        <v>54</v>
      </c>
      <c r="C11" s="94"/>
      <c r="D11" s="94"/>
      <c r="E11" s="94"/>
      <c r="F11" s="94"/>
      <c r="G11" s="94"/>
      <c r="H11" s="94"/>
      <c r="I11" s="94"/>
      <c r="J11" s="94"/>
      <c r="K11" s="94"/>
      <c r="L11" s="94"/>
      <c r="M11" s="94"/>
    </row>
    <row r="12" spans="2:13" ht="15" customHeight="1" x14ac:dyDescent="0.2">
      <c r="B12" s="2"/>
      <c r="C12" s="2"/>
      <c r="D12" s="2"/>
      <c r="E12" s="2"/>
      <c r="F12" s="2"/>
      <c r="G12" s="2"/>
      <c r="H12" s="2"/>
      <c r="I12" s="2"/>
      <c r="J12" s="2"/>
      <c r="K12" s="2"/>
      <c r="L12" s="2"/>
    </row>
    <row r="13" spans="2:13" ht="15" customHeight="1" x14ac:dyDescent="0.2">
      <c r="B13" s="2"/>
      <c r="C13" s="2"/>
      <c r="D13" s="2"/>
      <c r="E13" s="2"/>
      <c r="F13" s="71" t="s">
        <v>0</v>
      </c>
      <c r="G13" s="72"/>
      <c r="H13" s="72"/>
      <c r="I13" s="72"/>
      <c r="J13" s="2"/>
    </row>
    <row r="14" spans="2:13" ht="15" customHeight="1" x14ac:dyDescent="0.2">
      <c r="B14" s="2"/>
      <c r="C14" s="2"/>
      <c r="D14" s="2"/>
      <c r="E14" s="2"/>
      <c r="F14" s="2"/>
      <c r="G14" s="72"/>
      <c r="H14" s="72"/>
      <c r="I14" s="72"/>
      <c r="J14" s="2"/>
      <c r="K14" s="2"/>
      <c r="L14" s="2"/>
    </row>
    <row r="15" spans="2:13" ht="9.6" customHeight="1" x14ac:dyDescent="0.2">
      <c r="B15" s="2"/>
      <c r="C15" s="2"/>
      <c r="D15" s="2"/>
      <c r="E15" s="2"/>
      <c r="F15" s="2"/>
      <c r="G15" s="24"/>
      <c r="H15" s="24"/>
      <c r="I15" s="24"/>
      <c r="J15" s="2"/>
      <c r="K15" s="2"/>
      <c r="L15" s="2"/>
    </row>
    <row r="16" spans="2:13" ht="15" customHeight="1" x14ac:dyDescent="0.2">
      <c r="G16" s="95" t="s">
        <v>10</v>
      </c>
      <c r="H16" s="95"/>
      <c r="I16" s="95"/>
      <c r="L16" s="2"/>
    </row>
    <row r="17" spans="2:24" ht="15" customHeight="1" x14ac:dyDescent="0.2">
      <c r="G17" s="61" t="s">
        <v>3</v>
      </c>
      <c r="H17" s="70" t="s">
        <v>52</v>
      </c>
      <c r="I17" s="61" t="s">
        <v>11</v>
      </c>
    </row>
    <row r="18" spans="2:24" ht="15" customHeight="1" x14ac:dyDescent="0.2">
      <c r="G18" s="62" t="s">
        <v>12</v>
      </c>
      <c r="H18" s="63">
        <v>5.0000000000000001E-3</v>
      </c>
      <c r="I18" s="63">
        <v>0.01</v>
      </c>
    </row>
    <row r="19" spans="2:24" ht="15" customHeight="1" x14ac:dyDescent="0.2">
      <c r="B19" s="2"/>
      <c r="C19" s="2"/>
      <c r="D19" s="2"/>
      <c r="E19" s="2"/>
      <c r="F19" s="2"/>
      <c r="I19" s="2"/>
      <c r="J19"/>
      <c r="K19"/>
      <c r="L19" s="2"/>
    </row>
    <row r="20" spans="2:24" ht="15" customHeight="1" thickBot="1" x14ac:dyDescent="0.25">
      <c r="B20" s="2"/>
      <c r="C20" s="2"/>
      <c r="D20" s="2"/>
      <c r="E20" s="2"/>
      <c r="F20" s="2"/>
      <c r="G20" s="2"/>
      <c r="H20" s="2"/>
      <c r="I20" s="2"/>
      <c r="J20" s="2"/>
      <c r="K20" s="2"/>
    </row>
    <row r="21" spans="2:24" ht="20.100000000000001" customHeight="1" thickBot="1" x14ac:dyDescent="0.25">
      <c r="B21" s="77" t="s">
        <v>3</v>
      </c>
      <c r="C21" s="78"/>
      <c r="D21" s="25">
        <v>12</v>
      </c>
      <c r="E21" s="25">
        <v>24</v>
      </c>
      <c r="F21" s="25">
        <v>36</v>
      </c>
      <c r="G21" s="25">
        <v>48</v>
      </c>
      <c r="H21" s="25">
        <v>60</v>
      </c>
      <c r="I21" s="25">
        <v>72</v>
      </c>
      <c r="J21" s="25">
        <v>84</v>
      </c>
      <c r="K21" s="25">
        <v>96</v>
      </c>
      <c r="L21" s="25">
        <v>108</v>
      </c>
      <c r="M21" s="25">
        <v>120</v>
      </c>
      <c r="N21" s="2"/>
      <c r="O21" s="11" t="s">
        <v>1</v>
      </c>
    </row>
    <row r="22" spans="2:24" ht="20.100000000000001" customHeight="1" x14ac:dyDescent="0.2">
      <c r="B22" s="87" t="s">
        <v>4</v>
      </c>
      <c r="C22" s="88"/>
      <c r="D22" s="20" t="e">
        <f>+#REF!</f>
        <v>#REF!</v>
      </c>
      <c r="E22" s="20" t="e">
        <f>+#REF!</f>
        <v>#REF!</v>
      </c>
      <c r="F22" s="20" t="e">
        <f>+#REF!</f>
        <v>#REF!</v>
      </c>
      <c r="G22" s="20" t="e">
        <f>+#REF!</f>
        <v>#REF!</v>
      </c>
      <c r="H22" s="20" t="e">
        <f>+#REF!</f>
        <v>#REF!</v>
      </c>
      <c r="I22" s="20" t="e">
        <f>+#REF!</f>
        <v>#REF!</v>
      </c>
      <c r="J22" s="20" t="e">
        <f>+#REF!</f>
        <v>#REF!</v>
      </c>
      <c r="K22" s="20" t="e">
        <f>+#REF!</f>
        <v>#REF!</v>
      </c>
      <c r="L22" s="20" t="e">
        <f>+#REF!</f>
        <v>#REF!</v>
      </c>
      <c r="M22" s="20" t="e">
        <f>+#REF!</f>
        <v>#REF!</v>
      </c>
      <c r="N22" s="2"/>
      <c r="O22" s="12" t="s">
        <v>60</v>
      </c>
    </row>
    <row r="23" spans="2:24" ht="20.100000000000001" customHeight="1" x14ac:dyDescent="0.2">
      <c r="B23" s="85" t="s">
        <v>5</v>
      </c>
      <c r="C23" s="86"/>
      <c r="D23" s="20" t="e">
        <f>+#REF!</f>
        <v>#REF!</v>
      </c>
      <c r="E23" s="20" t="e">
        <f>+#REF!</f>
        <v>#REF!</v>
      </c>
      <c r="F23" s="20" t="e">
        <f>+#REF!</f>
        <v>#REF!</v>
      </c>
      <c r="G23" s="20" t="e">
        <f>+#REF!</f>
        <v>#REF!</v>
      </c>
      <c r="H23" s="20" t="e">
        <f>+#REF!</f>
        <v>#REF!</v>
      </c>
      <c r="I23" s="20" t="e">
        <f>+#REF!</f>
        <v>#REF!</v>
      </c>
      <c r="J23" s="20" t="e">
        <f>+#REF!</f>
        <v>#REF!</v>
      </c>
      <c r="K23" s="20" t="e">
        <f>+#REF!</f>
        <v>#REF!</v>
      </c>
      <c r="L23" s="20" t="e">
        <f>+#REF!</f>
        <v>#REF!</v>
      </c>
      <c r="M23" s="20" t="e">
        <f>+#REF!</f>
        <v>#REF!</v>
      </c>
      <c r="N23" s="2"/>
      <c r="O23" s="11" t="s">
        <v>2</v>
      </c>
    </row>
    <row r="24" spans="2:24" ht="20.100000000000001" customHeight="1" x14ac:dyDescent="0.2">
      <c r="B24" s="85" t="s">
        <v>15</v>
      </c>
      <c r="C24" s="86"/>
      <c r="D24" s="20" t="e">
        <f>+#REF!</f>
        <v>#REF!</v>
      </c>
      <c r="E24" s="20" t="e">
        <f>+#REF!</f>
        <v>#REF!</v>
      </c>
      <c r="F24" s="20" t="e">
        <f>+#REF!</f>
        <v>#REF!</v>
      </c>
      <c r="G24" s="20" t="e">
        <f>+#REF!</f>
        <v>#REF!</v>
      </c>
      <c r="H24" s="20" t="e">
        <f>+#REF!</f>
        <v>#REF!</v>
      </c>
      <c r="I24" s="20" t="e">
        <f>+#REF!</f>
        <v>#REF!</v>
      </c>
      <c r="J24" s="20" t="e">
        <f>+#REF!</f>
        <v>#REF!</v>
      </c>
      <c r="K24" s="20" t="e">
        <f>+#REF!</f>
        <v>#REF!</v>
      </c>
      <c r="L24" s="20" t="e">
        <f>+#REF!</f>
        <v>#REF!</v>
      </c>
      <c r="M24" s="20" t="e">
        <f>+#REF!</f>
        <v>#REF!</v>
      </c>
      <c r="N24" s="2"/>
      <c r="O24" s="12" t="s">
        <v>60</v>
      </c>
    </row>
    <row r="25" spans="2:24" ht="20.100000000000001" customHeight="1" x14ac:dyDescent="0.2">
      <c r="B25" s="85" t="s">
        <v>17</v>
      </c>
      <c r="C25" s="86"/>
      <c r="D25" s="20" t="e">
        <f>+#REF!</f>
        <v>#REF!</v>
      </c>
      <c r="E25" s="20" t="e">
        <f>+#REF!</f>
        <v>#REF!</v>
      </c>
      <c r="F25" s="20" t="e">
        <f>+#REF!</f>
        <v>#REF!</v>
      </c>
      <c r="G25" s="20" t="e">
        <f>+#REF!</f>
        <v>#REF!</v>
      </c>
      <c r="H25" s="20" t="e">
        <f>+#REF!</f>
        <v>#REF!</v>
      </c>
      <c r="I25" s="20" t="e">
        <f>+#REF!</f>
        <v>#REF!</v>
      </c>
      <c r="J25" s="20" t="e">
        <f>+#REF!</f>
        <v>#REF!</v>
      </c>
      <c r="K25" s="20" t="e">
        <f>+#REF!</f>
        <v>#REF!</v>
      </c>
      <c r="L25" s="20" t="e">
        <f>+#REF!</f>
        <v>#REF!</v>
      </c>
      <c r="M25" s="20" t="e">
        <f>+#REF!</f>
        <v>#REF!</v>
      </c>
      <c r="N25" s="2"/>
      <c r="O25" s="11" t="s">
        <v>16</v>
      </c>
      <c r="S25" s="55"/>
      <c r="T25" s="55"/>
      <c r="U25" s="55"/>
      <c r="V25" s="55"/>
      <c r="W25" s="55"/>
      <c r="X25" s="55"/>
    </row>
    <row r="26" spans="2:24" ht="20.100000000000001" customHeight="1" x14ac:dyDescent="0.2">
      <c r="B26" s="85" t="s">
        <v>48</v>
      </c>
      <c r="C26" s="86"/>
      <c r="D26" s="60" t="e">
        <f>+#REF!</f>
        <v>#REF!</v>
      </c>
      <c r="E26" s="60" t="e">
        <f>+#REF!</f>
        <v>#REF!</v>
      </c>
      <c r="F26" s="60" t="e">
        <f>+#REF!</f>
        <v>#REF!</v>
      </c>
      <c r="G26" s="60" t="e">
        <f>+#REF!</f>
        <v>#REF!</v>
      </c>
      <c r="H26" s="60" t="e">
        <f>+#REF!</f>
        <v>#REF!</v>
      </c>
      <c r="I26" s="60" t="e">
        <f>+#REF!</f>
        <v>#REF!</v>
      </c>
      <c r="J26" s="60" t="e">
        <f>+#REF!</f>
        <v>#REF!</v>
      </c>
      <c r="K26" s="60" t="e">
        <f>+#REF!</f>
        <v>#REF!</v>
      </c>
      <c r="L26" s="60" t="e">
        <f>+#REF!</f>
        <v>#REF!</v>
      </c>
      <c r="M26" s="60" t="e">
        <f>+#REF!</f>
        <v>#REF!</v>
      </c>
      <c r="N26" s="2"/>
      <c r="O26" s="12">
        <v>11090</v>
      </c>
      <c r="S26" s="55"/>
      <c r="T26" s="55"/>
      <c r="U26" s="55"/>
      <c r="V26" s="55"/>
      <c r="W26" s="55"/>
      <c r="X26" s="55"/>
    </row>
    <row r="27" spans="2:24" ht="20.100000000000001" customHeight="1" thickBot="1" x14ac:dyDescent="0.25">
      <c r="B27" s="85" t="s">
        <v>14</v>
      </c>
      <c r="C27" s="86"/>
      <c r="D27" s="20" t="e">
        <f>+#REF!</f>
        <v>#REF!</v>
      </c>
      <c r="E27" s="20" t="e">
        <f>+#REF!</f>
        <v>#REF!</v>
      </c>
      <c r="F27" s="20" t="e">
        <f>+#REF!</f>
        <v>#REF!</v>
      </c>
      <c r="G27" s="20" t="e">
        <f>+#REF!</f>
        <v>#REF!</v>
      </c>
      <c r="H27" s="20" t="e">
        <f>+#REF!</f>
        <v>#REF!</v>
      </c>
      <c r="I27" s="20" t="e">
        <f>+#REF!</f>
        <v>#REF!</v>
      </c>
      <c r="J27" s="20" t="e">
        <f>+#REF!</f>
        <v>#REF!</v>
      </c>
      <c r="K27" s="20" t="e">
        <f>+#REF!</f>
        <v>#REF!</v>
      </c>
      <c r="L27" s="20" t="e">
        <f>+#REF!</f>
        <v>#REF!</v>
      </c>
      <c r="M27" s="20" t="e">
        <f>+#REF!</f>
        <v>#REF!</v>
      </c>
      <c r="N27" s="2"/>
      <c r="S27" s="55"/>
      <c r="T27" s="55"/>
      <c r="U27" s="55"/>
      <c r="V27" s="55"/>
      <c r="W27" s="55"/>
      <c r="X27" s="55"/>
    </row>
    <row r="28" spans="2:24" ht="20.100000000000001" customHeight="1" thickBot="1" x14ac:dyDescent="0.25">
      <c r="B28" s="77" t="s">
        <v>6</v>
      </c>
      <c r="C28" s="78"/>
      <c r="D28" s="21"/>
      <c r="E28" s="21"/>
      <c r="F28" s="21"/>
      <c r="G28" s="21"/>
      <c r="H28" s="21"/>
      <c r="I28" s="20"/>
      <c r="J28" s="20"/>
      <c r="N28" s="2"/>
      <c r="S28" s="55"/>
      <c r="T28" s="55"/>
      <c r="U28" s="55"/>
      <c r="V28" s="55"/>
      <c r="W28" s="55"/>
      <c r="X28" s="55"/>
    </row>
    <row r="29" spans="2:24" ht="20.100000000000001" customHeight="1" x14ac:dyDescent="0.2">
      <c r="B29" s="79" t="s">
        <v>47</v>
      </c>
      <c r="C29" s="80"/>
      <c r="D29" s="22" t="e">
        <f t="shared" ref="D29:M29" si="0">PMT(D22/12,D21,-(1+D$59+((1+D$59)*D23)))</f>
        <v>#REF!</v>
      </c>
      <c r="E29" s="68" t="e">
        <f t="shared" si="0"/>
        <v>#REF!</v>
      </c>
      <c r="F29" s="68" t="e">
        <f t="shared" si="0"/>
        <v>#REF!</v>
      </c>
      <c r="G29" s="68" t="e">
        <f t="shared" si="0"/>
        <v>#REF!</v>
      </c>
      <c r="H29" s="68" t="e">
        <f t="shared" si="0"/>
        <v>#REF!</v>
      </c>
      <c r="I29" s="68" t="e">
        <f t="shared" si="0"/>
        <v>#REF!</v>
      </c>
      <c r="J29" s="68" t="e">
        <f t="shared" si="0"/>
        <v>#REF!</v>
      </c>
      <c r="K29" s="68" t="e">
        <f t="shared" si="0"/>
        <v>#REF!</v>
      </c>
      <c r="L29" s="68" t="e">
        <f t="shared" si="0"/>
        <v>#REF!</v>
      </c>
      <c r="M29" s="68" t="e">
        <f t="shared" si="0"/>
        <v>#REF!</v>
      </c>
      <c r="N29" s="2"/>
    </row>
    <row r="30" spans="2:24" ht="20.100000000000001" customHeight="1" x14ac:dyDescent="0.2">
      <c r="B30" s="79" t="s">
        <v>18</v>
      </c>
      <c r="C30" s="80"/>
      <c r="D30" s="22" t="e">
        <f t="shared" ref="D30:M30" si="1">PMT(D22/12,D21,-(1+D$60+((1+D$60)*D23)))</f>
        <v>#REF!</v>
      </c>
      <c r="E30" s="22" t="e">
        <f t="shared" si="1"/>
        <v>#REF!</v>
      </c>
      <c r="F30" s="22" t="e">
        <f t="shared" si="1"/>
        <v>#REF!</v>
      </c>
      <c r="G30" s="22" t="e">
        <f t="shared" si="1"/>
        <v>#REF!</v>
      </c>
      <c r="H30" s="22" t="e">
        <f t="shared" si="1"/>
        <v>#REF!</v>
      </c>
      <c r="I30" s="22" t="e">
        <f t="shared" si="1"/>
        <v>#REF!</v>
      </c>
      <c r="J30" s="22" t="e">
        <f t="shared" si="1"/>
        <v>#REF!</v>
      </c>
      <c r="K30" s="22" t="e">
        <f t="shared" si="1"/>
        <v>#REF!</v>
      </c>
      <c r="L30" s="22" t="e">
        <f t="shared" si="1"/>
        <v>#REF!</v>
      </c>
      <c r="M30" s="22" t="e">
        <f t="shared" si="1"/>
        <v>#REF!</v>
      </c>
      <c r="N30" s="2"/>
    </row>
    <row r="31" spans="2:24" ht="20.100000000000001" customHeight="1" x14ac:dyDescent="0.2">
      <c r="B31" s="81" t="s">
        <v>49</v>
      </c>
      <c r="C31" s="82"/>
      <c r="D31" s="59" t="e">
        <f t="shared" ref="D31:M31" si="2">PMT(D22/12,D21,-(1+D$61+((1+D$61)*D23)))</f>
        <v>#REF!</v>
      </c>
      <c r="E31" s="59" t="e">
        <f t="shared" si="2"/>
        <v>#REF!</v>
      </c>
      <c r="F31" s="59" t="e">
        <f t="shared" si="2"/>
        <v>#REF!</v>
      </c>
      <c r="G31" s="59" t="e">
        <f t="shared" si="2"/>
        <v>#REF!</v>
      </c>
      <c r="H31" s="59" t="e">
        <f t="shared" si="2"/>
        <v>#REF!</v>
      </c>
      <c r="I31" s="59" t="e">
        <f t="shared" si="2"/>
        <v>#REF!</v>
      </c>
      <c r="J31" s="59" t="e">
        <f t="shared" si="2"/>
        <v>#REF!</v>
      </c>
      <c r="K31" s="59" t="e">
        <f t="shared" si="2"/>
        <v>#REF!</v>
      </c>
      <c r="L31" s="59" t="e">
        <f t="shared" si="2"/>
        <v>#REF!</v>
      </c>
      <c r="M31" s="59" t="e">
        <f t="shared" si="2"/>
        <v>#REF!</v>
      </c>
      <c r="N31" s="2"/>
    </row>
    <row r="32" spans="2:24" ht="15" customHeight="1" thickBot="1" x14ac:dyDescent="0.25">
      <c r="B32" s="83" t="s">
        <v>50</v>
      </c>
      <c r="C32" s="84"/>
      <c r="D32" s="23" t="e">
        <f t="shared" ref="D32:M32" si="3">PMT(D22/12,D21,-(1+D$63+((1+D$63)*D23)))</f>
        <v>#REF!</v>
      </c>
      <c r="E32" s="23" t="e">
        <f t="shared" si="3"/>
        <v>#REF!</v>
      </c>
      <c r="F32" s="23" t="e">
        <f t="shared" si="3"/>
        <v>#REF!</v>
      </c>
      <c r="G32" s="23" t="e">
        <f t="shared" si="3"/>
        <v>#REF!</v>
      </c>
      <c r="H32" s="23" t="e">
        <f t="shared" si="3"/>
        <v>#REF!</v>
      </c>
      <c r="I32" s="23" t="e">
        <f t="shared" si="3"/>
        <v>#REF!</v>
      </c>
      <c r="J32" s="23" t="e">
        <f t="shared" si="3"/>
        <v>#REF!</v>
      </c>
      <c r="K32" s="23" t="e">
        <f t="shared" si="3"/>
        <v>#REF!</v>
      </c>
      <c r="L32" s="23" t="e">
        <f t="shared" si="3"/>
        <v>#REF!</v>
      </c>
      <c r="M32" s="23" t="e">
        <f t="shared" si="3"/>
        <v>#REF!</v>
      </c>
      <c r="O32" s="2"/>
      <c r="S32" s="57"/>
      <c r="T32" s="57"/>
      <c r="U32" s="57"/>
      <c r="V32" s="57"/>
      <c r="W32" s="57"/>
      <c r="X32" s="57"/>
    </row>
    <row r="33" spans="2:24" ht="15" customHeight="1" x14ac:dyDescent="0.2">
      <c r="B33" s="16"/>
      <c r="C33" s="17"/>
      <c r="D33" s="17"/>
      <c r="E33" s="17"/>
      <c r="F33" s="17"/>
      <c r="G33" s="17"/>
      <c r="H33" s="18"/>
      <c r="I33" s="18"/>
      <c r="J33" s="18"/>
      <c r="K33" s="18"/>
      <c r="L33" s="18"/>
      <c r="M33" s="18"/>
      <c r="N33" s="19"/>
      <c r="O33" s="19"/>
      <c r="S33" s="57"/>
      <c r="T33" s="57"/>
      <c r="U33" s="57"/>
      <c r="V33" s="57"/>
      <c r="W33" s="57"/>
      <c r="X33" s="57"/>
    </row>
    <row r="34" spans="2:24" ht="15" customHeight="1" x14ac:dyDescent="0.2">
      <c r="B34" s="2"/>
      <c r="C34" s="2"/>
      <c r="D34" s="2"/>
      <c r="E34" s="2"/>
      <c r="F34" s="2"/>
      <c r="G34" s="2"/>
      <c r="H34" s="2"/>
      <c r="I34" s="2"/>
      <c r="K34" s="19"/>
      <c r="L34" s="19"/>
      <c r="P34" s="57"/>
      <c r="Q34" s="57"/>
      <c r="R34" s="57"/>
      <c r="S34" s="57"/>
      <c r="T34" s="57"/>
      <c r="U34" s="57"/>
    </row>
    <row r="35" spans="2:24" ht="15" customHeight="1" x14ac:dyDescent="0.2">
      <c r="B35" s="3" t="s">
        <v>7</v>
      </c>
      <c r="C35" s="13">
        <v>45382</v>
      </c>
      <c r="D35" s="13"/>
      <c r="F35" s="2"/>
      <c r="G35" s="2"/>
      <c r="H35" s="2"/>
      <c r="I35" s="2"/>
      <c r="K35" s="19"/>
      <c r="L35" s="19"/>
    </row>
    <row r="36" spans="2:24" ht="15" customHeight="1" x14ac:dyDescent="0.2">
      <c r="B36" s="3" t="s">
        <v>8</v>
      </c>
      <c r="C36" s="4" t="s">
        <v>56</v>
      </c>
      <c r="D36" s="4"/>
      <c r="F36" s="2"/>
      <c r="I36" s="2"/>
      <c r="J36" s="69"/>
      <c r="K36" s="19"/>
      <c r="L36" s="19"/>
    </row>
    <row r="37" spans="2:24" ht="15" customHeight="1" x14ac:dyDescent="0.2">
      <c r="B37" s="3" t="s">
        <v>9</v>
      </c>
      <c r="C37" s="15"/>
      <c r="D37" s="15"/>
      <c r="F37" s="2"/>
      <c r="I37" s="5"/>
      <c r="J37" s="6"/>
      <c r="K37" s="19"/>
      <c r="L37" s="19"/>
    </row>
    <row r="38" spans="2:24" ht="15" customHeight="1" x14ac:dyDescent="0.2">
      <c r="B38" s="3"/>
      <c r="C38" s="7"/>
      <c r="D38" s="7"/>
      <c r="F38" s="2"/>
      <c r="I38" s="5"/>
      <c r="J38" s="6"/>
      <c r="K38" s="19"/>
      <c r="L38" s="19"/>
    </row>
    <row r="39" spans="2:24" ht="15" customHeight="1" x14ac:dyDescent="0.2">
      <c r="B39" s="3"/>
      <c r="C39" s="10" t="s">
        <v>55</v>
      </c>
      <c r="D39" s="10"/>
      <c r="F39" s="2"/>
      <c r="I39" s="5"/>
      <c r="J39" s="6"/>
      <c r="K39" s="19"/>
      <c r="L39" s="19"/>
    </row>
    <row r="40" spans="2:24" ht="15" customHeight="1" x14ac:dyDescent="0.2">
      <c r="B40" s="3"/>
      <c r="C40" s="90"/>
      <c r="D40" s="90"/>
      <c r="E40" s="91"/>
      <c r="F40" s="91"/>
      <c r="G40" s="8"/>
      <c r="H40" s="9"/>
      <c r="I40" s="5"/>
      <c r="J40" s="6"/>
      <c r="K40" s="19"/>
      <c r="L40" s="19"/>
    </row>
    <row r="41" spans="2:24" ht="15" customHeight="1" x14ac:dyDescent="0.2">
      <c r="B41" s="3"/>
      <c r="C41" s="26"/>
      <c r="D41" s="26"/>
      <c r="E41" s="27"/>
      <c r="F41" s="27"/>
      <c r="G41" s="8"/>
      <c r="H41" s="9"/>
      <c r="I41" s="5"/>
      <c r="J41" s="6"/>
      <c r="K41" s="19"/>
      <c r="L41" s="19"/>
    </row>
    <row r="42" spans="2:24" ht="15" customHeight="1" x14ac:dyDescent="0.2">
      <c r="B42" s="3"/>
      <c r="F42" s="2"/>
      <c r="G42" s="8"/>
      <c r="H42" s="9"/>
      <c r="I42" s="5"/>
      <c r="K42" s="19"/>
      <c r="L42" s="19"/>
    </row>
    <row r="43" spans="2:24" ht="10.35" customHeight="1" x14ac:dyDescent="0.2">
      <c r="B43" s="89" t="s">
        <v>13</v>
      </c>
      <c r="C43" s="89"/>
      <c r="D43" s="89"/>
      <c r="E43" s="89"/>
      <c r="F43" s="89"/>
      <c r="G43" s="89"/>
      <c r="H43" s="89"/>
      <c r="I43" s="89"/>
      <c r="J43" s="89"/>
      <c r="K43" s="89"/>
      <c r="L43" s="89"/>
      <c r="M43" s="89"/>
    </row>
    <row r="44" spans="2:24" ht="11.85" customHeight="1" x14ac:dyDescent="0.2">
      <c r="B44" s="89"/>
      <c r="C44" s="89"/>
      <c r="D44" s="89"/>
      <c r="E44" s="89"/>
      <c r="F44" s="89"/>
      <c r="G44" s="89"/>
      <c r="H44" s="89"/>
      <c r="I44" s="89"/>
      <c r="J44" s="89"/>
      <c r="K44" s="89"/>
      <c r="L44" s="89"/>
      <c r="M44" s="89"/>
    </row>
    <row r="45" spans="2:24" ht="11.85" customHeight="1" x14ac:dyDescent="0.2">
      <c r="B45" s="89"/>
      <c r="C45" s="89"/>
      <c r="D45" s="89"/>
      <c r="E45" s="89"/>
      <c r="F45" s="89"/>
      <c r="G45" s="89"/>
      <c r="H45" s="89"/>
      <c r="I45" s="89"/>
      <c r="J45" s="89"/>
      <c r="K45" s="89"/>
      <c r="L45" s="89"/>
      <c r="M45" s="89"/>
    </row>
    <row r="46" spans="2:24" ht="11.85" customHeight="1" x14ac:dyDescent="0.2">
      <c r="B46" s="89"/>
      <c r="C46" s="89"/>
      <c r="D46" s="89"/>
      <c r="E46" s="89"/>
      <c r="F46" s="89"/>
      <c r="G46" s="89"/>
      <c r="H46" s="89"/>
      <c r="I46" s="89"/>
      <c r="J46" s="89"/>
      <c r="K46" s="89"/>
      <c r="L46" s="89"/>
      <c r="M46" s="89"/>
    </row>
    <row r="47" spans="2:24" ht="11.85" customHeight="1" x14ac:dyDescent="0.2">
      <c r="B47" s="89"/>
      <c r="C47" s="89"/>
      <c r="D47" s="89"/>
      <c r="E47" s="89"/>
      <c r="F47" s="89"/>
      <c r="G47" s="89"/>
      <c r="H47" s="89"/>
      <c r="I47" s="89"/>
      <c r="J47" s="89"/>
      <c r="K47" s="89"/>
      <c r="L47" s="89"/>
      <c r="M47" s="89"/>
    </row>
    <row r="48" spans="2:24" ht="11.85" customHeight="1" x14ac:dyDescent="0.2">
      <c r="B48" s="89"/>
      <c r="C48" s="89"/>
      <c r="D48" s="89"/>
      <c r="E48" s="89"/>
      <c r="F48" s="89"/>
      <c r="G48" s="89"/>
      <c r="H48" s="89"/>
      <c r="I48" s="89"/>
      <c r="J48" s="89"/>
      <c r="K48" s="89"/>
      <c r="L48" s="89"/>
      <c r="M48" s="89"/>
    </row>
    <row r="49" spans="2:21" ht="11.85" customHeight="1" x14ac:dyDescent="0.2">
      <c r="B49" s="89"/>
      <c r="C49" s="89"/>
      <c r="D49" s="89"/>
      <c r="E49" s="89"/>
      <c r="F49" s="89"/>
      <c r="G49" s="89"/>
      <c r="H49" s="89"/>
      <c r="I49" s="89"/>
      <c r="J49" s="89"/>
      <c r="K49" s="89"/>
      <c r="L49" s="89"/>
      <c r="M49" s="89"/>
    </row>
    <row r="50" spans="2:21" ht="11.85" customHeight="1" x14ac:dyDescent="0.2">
      <c r="B50" s="89"/>
      <c r="C50" s="89"/>
      <c r="D50" s="89"/>
      <c r="E50" s="89"/>
      <c r="F50" s="89"/>
      <c r="G50" s="89"/>
      <c r="H50" s="89"/>
      <c r="I50" s="89"/>
      <c r="J50" s="89"/>
      <c r="K50" s="89"/>
      <c r="L50" s="89"/>
      <c r="M50" s="89"/>
    </row>
    <row r="51" spans="2:21" ht="11.85" customHeight="1" x14ac:dyDescent="0.2">
      <c r="B51" s="89"/>
      <c r="C51" s="89"/>
      <c r="D51" s="89"/>
      <c r="E51" s="89"/>
      <c r="F51" s="89"/>
      <c r="G51" s="89"/>
      <c r="H51" s="89"/>
      <c r="I51" s="89"/>
      <c r="J51" s="89"/>
      <c r="K51" s="89"/>
      <c r="L51" s="89"/>
      <c r="M51" s="89"/>
    </row>
    <row r="52" spans="2:21" ht="11.85" customHeight="1" x14ac:dyDescent="0.2">
      <c r="B52" s="89"/>
      <c r="C52" s="89"/>
      <c r="D52" s="89"/>
      <c r="E52" s="89"/>
      <c r="F52" s="89"/>
      <c r="G52" s="89"/>
      <c r="H52" s="89"/>
      <c r="I52" s="89"/>
      <c r="J52" s="89"/>
      <c r="K52" s="89"/>
      <c r="L52" s="89"/>
      <c r="M52" s="89"/>
    </row>
    <row r="53" spans="2:21" hidden="1" x14ac:dyDescent="0.2">
      <c r="E53" s="2"/>
      <c r="F53" s="2"/>
      <c r="G53" s="2"/>
      <c r="H53" s="2"/>
      <c r="I53" s="2"/>
      <c r="J53" s="2"/>
    </row>
    <row r="54" spans="2:21" ht="17.45" hidden="1" customHeight="1" x14ac:dyDescent="0.2">
      <c r="E54" s="2"/>
      <c r="F54" s="2"/>
      <c r="G54" s="2"/>
      <c r="H54" s="2"/>
      <c r="I54" s="2"/>
      <c r="J54" s="2"/>
    </row>
    <row r="55" spans="2:21" hidden="1" x14ac:dyDescent="0.2">
      <c r="E55" s="2"/>
      <c r="F55" s="2"/>
      <c r="G55" s="2"/>
      <c r="H55" s="2"/>
      <c r="I55" s="2"/>
      <c r="J55" s="2"/>
    </row>
    <row r="56" spans="2:21" hidden="1" x14ac:dyDescent="0.2">
      <c r="B56" s="28" t="s">
        <v>19</v>
      </c>
      <c r="D56" s="56">
        <v>12</v>
      </c>
      <c r="E56" s="56">
        <v>24</v>
      </c>
      <c r="F56" s="56">
        <v>36</v>
      </c>
      <c r="G56" s="56">
        <v>48</v>
      </c>
      <c r="H56" s="56">
        <v>60</v>
      </c>
      <c r="I56" s="56">
        <v>72</v>
      </c>
      <c r="J56" s="56">
        <v>84</v>
      </c>
      <c r="K56" s="56">
        <v>96</v>
      </c>
      <c r="L56" s="56">
        <v>108</v>
      </c>
      <c r="M56" s="56">
        <v>120</v>
      </c>
      <c r="N56" s="29"/>
      <c r="O56" s="29"/>
      <c r="P56" s="29"/>
      <c r="Q56" s="29"/>
    </row>
    <row r="57" spans="2:21" hidden="1" x14ac:dyDescent="0.2">
      <c r="B57" s="97" t="s">
        <v>20</v>
      </c>
      <c r="C57" s="97"/>
      <c r="D57" s="30" t="e">
        <f t="shared" ref="D57:M57" si="4">+D67*(1+D23)</f>
        <v>#REF!</v>
      </c>
      <c r="E57" s="30" t="e">
        <f t="shared" si="4"/>
        <v>#REF!</v>
      </c>
      <c r="F57" s="30" t="e">
        <f t="shared" si="4"/>
        <v>#REF!</v>
      </c>
      <c r="G57" s="30" t="e">
        <f t="shared" si="4"/>
        <v>#REF!</v>
      </c>
      <c r="H57" s="30" t="e">
        <f t="shared" si="4"/>
        <v>#REF!</v>
      </c>
      <c r="I57" s="30" t="e">
        <f t="shared" si="4"/>
        <v>#REF!</v>
      </c>
      <c r="J57" s="30" t="e">
        <f t="shared" si="4"/>
        <v>#REF!</v>
      </c>
      <c r="K57" s="30" t="e">
        <f t="shared" si="4"/>
        <v>#REF!</v>
      </c>
      <c r="L57" s="30" t="e">
        <f t="shared" si="4"/>
        <v>#REF!</v>
      </c>
      <c r="M57" s="30" t="e">
        <f t="shared" si="4"/>
        <v>#REF!</v>
      </c>
      <c r="N57"/>
      <c r="O57"/>
      <c r="P57"/>
      <c r="Q57"/>
      <c r="R57"/>
      <c r="S57"/>
      <c r="T57"/>
      <c r="U57"/>
    </row>
    <row r="58" spans="2:21" hidden="1" x14ac:dyDescent="0.2">
      <c r="B58" s="98" t="s">
        <v>21</v>
      </c>
      <c r="C58" s="98"/>
      <c r="D58" s="31" t="e">
        <f t="shared" ref="D58:M58" si="5">+D68*(1+D23)</f>
        <v>#REF!</v>
      </c>
      <c r="E58" s="31" t="e">
        <f t="shared" si="5"/>
        <v>#REF!</v>
      </c>
      <c r="F58" s="31" t="e">
        <f t="shared" si="5"/>
        <v>#REF!</v>
      </c>
      <c r="G58" s="31" t="e">
        <f t="shared" si="5"/>
        <v>#REF!</v>
      </c>
      <c r="H58" s="31" t="e">
        <f t="shared" si="5"/>
        <v>#REF!</v>
      </c>
      <c r="I58" s="31" t="e">
        <f t="shared" si="5"/>
        <v>#REF!</v>
      </c>
      <c r="J58" s="31" t="e">
        <f t="shared" si="5"/>
        <v>#REF!</v>
      </c>
      <c r="K58" s="31" t="e">
        <f t="shared" si="5"/>
        <v>#REF!</v>
      </c>
      <c r="L58" s="31" t="e">
        <f t="shared" si="5"/>
        <v>#REF!</v>
      </c>
      <c r="M58" s="31" t="e">
        <f t="shared" si="5"/>
        <v>#REF!</v>
      </c>
      <c r="N58"/>
      <c r="O58"/>
      <c r="P58"/>
      <c r="Q58"/>
      <c r="R58"/>
      <c r="S58"/>
      <c r="T58"/>
      <c r="U58"/>
    </row>
    <row r="59" spans="2:21" ht="14.25" hidden="1" x14ac:dyDescent="0.3">
      <c r="B59" s="99" t="s">
        <v>22</v>
      </c>
      <c r="C59" s="100"/>
      <c r="D59" s="32" t="e">
        <f t="shared" ref="D59:M59" si="6">+D69*(1+D23)</f>
        <v>#REF!</v>
      </c>
      <c r="E59" s="32" t="e">
        <f t="shared" si="6"/>
        <v>#REF!</v>
      </c>
      <c r="F59" s="32" t="e">
        <f t="shared" si="6"/>
        <v>#REF!</v>
      </c>
      <c r="G59" s="32" t="e">
        <f t="shared" si="6"/>
        <v>#REF!</v>
      </c>
      <c r="H59" s="32" t="e">
        <f t="shared" si="6"/>
        <v>#REF!</v>
      </c>
      <c r="I59" s="32" t="e">
        <f t="shared" si="6"/>
        <v>#REF!</v>
      </c>
      <c r="J59" s="32" t="e">
        <f t="shared" si="6"/>
        <v>#REF!</v>
      </c>
      <c r="K59" s="32" t="e">
        <f t="shared" si="6"/>
        <v>#REF!</v>
      </c>
      <c r="L59" s="32" t="e">
        <f t="shared" si="6"/>
        <v>#REF!</v>
      </c>
      <c r="M59" s="32" t="e">
        <f t="shared" si="6"/>
        <v>#REF!</v>
      </c>
      <c r="N59"/>
      <c r="O59"/>
      <c r="P59"/>
      <c r="Q59"/>
      <c r="R59"/>
      <c r="S59"/>
      <c r="T59"/>
      <c r="U59"/>
    </row>
    <row r="60" spans="2:21" ht="14.25" hidden="1" x14ac:dyDescent="0.3">
      <c r="B60" s="101" t="s">
        <v>23</v>
      </c>
      <c r="C60" s="102"/>
      <c r="D60" s="33" t="e">
        <f t="shared" ref="D60:M60" si="7">+D70*(1+D23)</f>
        <v>#REF!</v>
      </c>
      <c r="E60" s="33" t="e">
        <f t="shared" si="7"/>
        <v>#REF!</v>
      </c>
      <c r="F60" s="33" t="e">
        <f t="shared" si="7"/>
        <v>#REF!</v>
      </c>
      <c r="G60" s="33" t="e">
        <f t="shared" si="7"/>
        <v>#REF!</v>
      </c>
      <c r="H60" s="33" t="e">
        <f t="shared" si="7"/>
        <v>#REF!</v>
      </c>
      <c r="I60" s="33" t="e">
        <f t="shared" si="7"/>
        <v>#REF!</v>
      </c>
      <c r="J60" s="33" t="e">
        <f t="shared" si="7"/>
        <v>#REF!</v>
      </c>
      <c r="K60" s="33" t="e">
        <f t="shared" si="7"/>
        <v>#REF!</v>
      </c>
      <c r="L60" s="33" t="e">
        <f t="shared" si="7"/>
        <v>#REF!</v>
      </c>
      <c r="M60" s="33" t="e">
        <f t="shared" si="7"/>
        <v>#REF!</v>
      </c>
      <c r="N60"/>
      <c r="O60"/>
      <c r="P60"/>
      <c r="Q60"/>
      <c r="R60"/>
      <c r="S60"/>
      <c r="T60"/>
      <c r="U60"/>
    </row>
    <row r="61" spans="2:21" ht="14.25" hidden="1" x14ac:dyDescent="0.3">
      <c r="B61" s="103" t="s">
        <v>24</v>
      </c>
      <c r="C61" s="104"/>
      <c r="D61" s="34" t="e">
        <f t="shared" ref="D61:M61" si="8">+D71*(1+D23)</f>
        <v>#REF!</v>
      </c>
      <c r="E61" s="34" t="e">
        <f t="shared" si="8"/>
        <v>#REF!</v>
      </c>
      <c r="F61" s="34" t="e">
        <f t="shared" si="8"/>
        <v>#REF!</v>
      </c>
      <c r="G61" s="34" t="e">
        <f t="shared" si="8"/>
        <v>#REF!</v>
      </c>
      <c r="H61" s="34" t="e">
        <f t="shared" si="8"/>
        <v>#REF!</v>
      </c>
      <c r="I61" s="34" t="e">
        <f t="shared" si="8"/>
        <v>#REF!</v>
      </c>
      <c r="J61" s="34" t="e">
        <f t="shared" si="8"/>
        <v>#REF!</v>
      </c>
      <c r="K61" s="34" t="e">
        <f t="shared" si="8"/>
        <v>#REF!</v>
      </c>
      <c r="L61" s="34" t="e">
        <f t="shared" si="8"/>
        <v>#REF!</v>
      </c>
      <c r="M61" s="34" t="e">
        <f t="shared" si="8"/>
        <v>#REF!</v>
      </c>
      <c r="N61"/>
      <c r="O61"/>
      <c r="P61"/>
      <c r="Q61"/>
      <c r="R61"/>
      <c r="S61"/>
      <c r="T61"/>
      <c r="U61"/>
    </row>
    <row r="62" spans="2:21" ht="14.25" hidden="1" x14ac:dyDescent="0.3">
      <c r="B62" s="105" t="s">
        <v>25</v>
      </c>
      <c r="C62" s="106"/>
      <c r="D62" s="35" t="e">
        <f t="shared" ref="D62:M62" si="9">+D72*(1+D23)</f>
        <v>#REF!</v>
      </c>
      <c r="E62" s="35" t="e">
        <f t="shared" si="9"/>
        <v>#REF!</v>
      </c>
      <c r="F62" s="35" t="e">
        <f t="shared" si="9"/>
        <v>#REF!</v>
      </c>
      <c r="G62" s="35" t="e">
        <f t="shared" si="9"/>
        <v>#REF!</v>
      </c>
      <c r="H62" s="35" t="e">
        <f t="shared" si="9"/>
        <v>#REF!</v>
      </c>
      <c r="I62" s="35" t="e">
        <f t="shared" si="9"/>
        <v>#REF!</v>
      </c>
      <c r="J62" s="35" t="e">
        <f t="shared" si="9"/>
        <v>#REF!</v>
      </c>
      <c r="K62" s="35" t="e">
        <f t="shared" si="9"/>
        <v>#REF!</v>
      </c>
      <c r="L62" s="35" t="e">
        <f t="shared" si="9"/>
        <v>#REF!</v>
      </c>
      <c r="M62" s="35" t="e">
        <f t="shared" si="9"/>
        <v>#REF!</v>
      </c>
      <c r="N62"/>
      <c r="O62"/>
      <c r="P62"/>
      <c r="Q62"/>
      <c r="R62"/>
      <c r="S62"/>
      <c r="T62"/>
      <c r="U62"/>
    </row>
    <row r="63" spans="2:21" ht="14.25" hidden="1" x14ac:dyDescent="0.3">
      <c r="B63" s="107" t="s">
        <v>26</v>
      </c>
      <c r="C63" s="108"/>
      <c r="D63" s="58"/>
      <c r="G63" s="29"/>
      <c r="H63" s="29"/>
      <c r="I63" s="29"/>
      <c r="J63" s="29"/>
      <c r="K63" s="29"/>
      <c r="L63" s="29"/>
      <c r="M63" s="29"/>
      <c r="N63"/>
      <c r="O63"/>
      <c r="P63"/>
      <c r="Q63"/>
      <c r="R63"/>
      <c r="S63"/>
      <c r="T63"/>
      <c r="U63"/>
    </row>
    <row r="64" spans="2:21" hidden="1" x14ac:dyDescent="0.2">
      <c r="G64" s="36"/>
      <c r="H64" s="36"/>
      <c r="I64" s="36"/>
      <c r="J64" s="36"/>
      <c r="K64" s="36"/>
      <c r="L64" s="36"/>
      <c r="M64" s="36"/>
      <c r="N64"/>
      <c r="O64"/>
      <c r="P64"/>
      <c r="Q64"/>
      <c r="R64"/>
      <c r="S64"/>
      <c r="T64"/>
      <c r="U64"/>
    </row>
    <row r="65" spans="2:21" hidden="1" x14ac:dyDescent="0.2">
      <c r="G65" s="36"/>
      <c r="H65" s="36"/>
      <c r="I65" s="36"/>
      <c r="J65" s="36"/>
      <c r="K65" s="36"/>
      <c r="L65" s="36"/>
      <c r="M65" s="36"/>
      <c r="N65"/>
      <c r="O65"/>
      <c r="P65"/>
      <c r="Q65"/>
      <c r="R65"/>
      <c r="S65"/>
      <c r="T65"/>
      <c r="U65"/>
    </row>
    <row r="66" spans="2:21" hidden="1" x14ac:dyDescent="0.2">
      <c r="B66" s="28" t="s">
        <v>27</v>
      </c>
      <c r="G66" s="36"/>
      <c r="H66" s="36"/>
      <c r="I66" s="36"/>
      <c r="J66" s="36"/>
      <c r="K66" s="36"/>
      <c r="L66" s="36"/>
      <c r="M66" s="36"/>
      <c r="N66"/>
      <c r="O66"/>
      <c r="P66"/>
      <c r="Q66"/>
      <c r="R66"/>
      <c r="S66"/>
      <c r="T66"/>
      <c r="U66"/>
    </row>
    <row r="67" spans="2:21" hidden="1" x14ac:dyDescent="0.2">
      <c r="B67" s="97" t="s">
        <v>20</v>
      </c>
      <c r="C67" s="97"/>
      <c r="D67" s="30">
        <f t="shared" ref="D67:M72" si="10">(1*D77)/(1-D77)</f>
        <v>5.8760884415620857E-2</v>
      </c>
      <c r="E67" s="30">
        <f t="shared" si="10"/>
        <v>7.3773704748037877E-2</v>
      </c>
      <c r="F67" s="30">
        <f t="shared" si="10"/>
        <v>9.1231117570798229E-2</v>
      </c>
      <c r="G67" s="30">
        <f t="shared" si="10"/>
        <v>0.11977924044298879</v>
      </c>
      <c r="H67" s="30">
        <f t="shared" si="10"/>
        <v>0.15676733347239175</v>
      </c>
      <c r="I67" s="30">
        <f t="shared" si="10"/>
        <v>0.18739942301945708</v>
      </c>
      <c r="J67" s="30">
        <f t="shared" si="10"/>
        <v>0.23286476607261422</v>
      </c>
      <c r="K67" s="30">
        <f t="shared" si="10"/>
        <v>0.28319713621507003</v>
      </c>
      <c r="L67" s="30">
        <f t="shared" si="10"/>
        <v>0.35598198024909589</v>
      </c>
      <c r="M67" s="30">
        <f t="shared" si="10"/>
        <v>0.41997049362912559</v>
      </c>
      <c r="N67"/>
      <c r="O67"/>
      <c r="P67"/>
      <c r="Q67"/>
      <c r="R67"/>
      <c r="S67"/>
      <c r="T67"/>
      <c r="U67"/>
    </row>
    <row r="68" spans="2:21" hidden="1" x14ac:dyDescent="0.2">
      <c r="B68" s="98" t="s">
        <v>21</v>
      </c>
      <c r="C68" s="98"/>
      <c r="D68" s="31">
        <f t="shared" si="10"/>
        <v>4.4528684466574493E-2</v>
      </c>
      <c r="E68" s="31">
        <f t="shared" si="10"/>
        <v>5.3788613003936496E-2</v>
      </c>
      <c r="F68" s="31">
        <f t="shared" si="10"/>
        <v>5.9956262015660684E-2</v>
      </c>
      <c r="G68" s="31">
        <f t="shared" si="10"/>
        <v>7.4765912600147949E-2</v>
      </c>
      <c r="H68" s="31">
        <f t="shared" si="10"/>
        <v>9.5092251297162686E-2</v>
      </c>
      <c r="I68" s="31">
        <f t="shared" si="10"/>
        <v>0.11032944844772632</v>
      </c>
      <c r="J68" s="31">
        <f t="shared" si="10"/>
        <v>0.13329091040537436</v>
      </c>
      <c r="K68" s="31">
        <f t="shared" si="10"/>
        <v>0.15676277343900208</v>
      </c>
      <c r="L68" s="31">
        <f t="shared" si="10"/>
        <v>0.17039787558740804</v>
      </c>
      <c r="M68" s="31">
        <f t="shared" si="10"/>
        <v>0.19879583356110453</v>
      </c>
      <c r="N68"/>
      <c r="O68"/>
      <c r="P68"/>
      <c r="Q68"/>
      <c r="R68"/>
      <c r="S68"/>
      <c r="T68"/>
      <c r="U68"/>
    </row>
    <row r="69" spans="2:21" ht="14.25" hidden="1" x14ac:dyDescent="0.3">
      <c r="B69" s="99" t="s">
        <v>22</v>
      </c>
      <c r="C69" s="100"/>
      <c r="D69" s="32">
        <f t="shared" si="10"/>
        <v>2.5165769304896602E-2</v>
      </c>
      <c r="E69" s="32">
        <f t="shared" si="10"/>
        <v>3.0040089160270119E-2</v>
      </c>
      <c r="F69" s="32">
        <f>(1*F79)/(1-F79)</f>
        <v>3.2828452358205563E-2</v>
      </c>
      <c r="G69" s="32">
        <f t="shared" si="10"/>
        <v>4.494845791731323E-2</v>
      </c>
      <c r="H69" s="32">
        <f>(1*H79)/(1-H79)</f>
        <v>6.048137370515224E-2</v>
      </c>
      <c r="I69" s="32">
        <f t="shared" si="10"/>
        <v>6.8864822803589673E-2</v>
      </c>
      <c r="J69" s="32">
        <f t="shared" si="10"/>
        <v>8.3141978250509063E-2</v>
      </c>
      <c r="K69" s="32">
        <f t="shared" si="10"/>
        <v>9.7661103720193015E-2</v>
      </c>
      <c r="L69" s="32">
        <f t="shared" si="10"/>
        <v>0.10734122941452655</v>
      </c>
      <c r="M69" s="32">
        <f>(1*M79)/(1-M79)</f>
        <v>0.12609442301737001</v>
      </c>
      <c r="N69"/>
      <c r="O69"/>
      <c r="P69"/>
      <c r="Q69"/>
      <c r="R69"/>
      <c r="S69"/>
      <c r="T69"/>
      <c r="U69"/>
    </row>
    <row r="70" spans="2:21" ht="14.25" hidden="1" x14ac:dyDescent="0.3">
      <c r="B70" s="101" t="s">
        <v>23</v>
      </c>
      <c r="C70" s="102"/>
      <c r="D70" s="33">
        <f t="shared" si="10"/>
        <v>3.8871740244615698E-2</v>
      </c>
      <c r="E70" s="33">
        <f t="shared" si="10"/>
        <v>4.9126392453004389E-2</v>
      </c>
      <c r="F70" s="33">
        <f t="shared" si="10"/>
        <v>6.2500531250265626E-2</v>
      </c>
      <c r="G70" s="33">
        <f t="shared" si="10"/>
        <v>8.7449420008851822E-2</v>
      </c>
      <c r="H70" s="33">
        <f t="shared" si="10"/>
        <v>0.11821675737268264</v>
      </c>
      <c r="I70" s="33">
        <f t="shared" si="10"/>
        <v>0.14010135501046042</v>
      </c>
      <c r="J70" s="33">
        <f t="shared" si="10"/>
        <v>0.17374611636753745</v>
      </c>
      <c r="K70" s="33">
        <f t="shared" si="10"/>
        <v>0.2108736453351093</v>
      </c>
      <c r="L70" s="33">
        <f t="shared" si="10"/>
        <v>0.27205969826241377</v>
      </c>
      <c r="M70" s="33">
        <f t="shared" si="10"/>
        <v>0.31909661272062917</v>
      </c>
      <c r="N70"/>
      <c r="O70"/>
      <c r="P70"/>
      <c r="Q70"/>
      <c r="R70"/>
      <c r="S70"/>
      <c r="T70"/>
      <c r="U70"/>
    </row>
    <row r="71" spans="2:21" ht="14.25" hidden="1" x14ac:dyDescent="0.3">
      <c r="B71" s="103" t="s">
        <v>24</v>
      </c>
      <c r="C71" s="104"/>
      <c r="D71" s="34">
        <f t="shared" si="10"/>
        <v>1.3037043176491759E-2</v>
      </c>
      <c r="E71" s="34">
        <f>(1*E81)/(1-E81)</f>
        <v>1.7979554898619417E-2</v>
      </c>
      <c r="F71" s="34">
        <f t="shared" si="10"/>
        <v>2.7790425309955898E-2</v>
      </c>
      <c r="G71" s="34">
        <f t="shared" si="10"/>
        <v>3.8855264606824445E-2</v>
      </c>
      <c r="H71" s="34">
        <f t="shared" si="10"/>
        <v>5.1178739279290834E-2</v>
      </c>
      <c r="I71" s="34">
        <f t="shared" si="10"/>
        <v>6.2086383733934616E-2</v>
      </c>
      <c r="J71" s="34">
        <f t="shared" si="10"/>
        <v>7.6735724906943109E-2</v>
      </c>
      <c r="K71" s="34">
        <f t="shared" si="10"/>
        <v>9.3108823355800369E-2</v>
      </c>
      <c r="L71" s="34">
        <f t="shared" si="10"/>
        <v>0.1324225138388869</v>
      </c>
      <c r="M71" s="34">
        <f t="shared" si="10"/>
        <v>0.149333359697784</v>
      </c>
      <c r="N71"/>
      <c r="O71"/>
      <c r="P71"/>
      <c r="Q71"/>
      <c r="R71"/>
      <c r="S71"/>
      <c r="T71"/>
      <c r="U71"/>
    </row>
    <row r="72" spans="2:21" ht="14.25" hidden="1" x14ac:dyDescent="0.3">
      <c r="B72" s="105" t="s">
        <v>25</v>
      </c>
      <c r="C72" s="106"/>
      <c r="D72" s="35">
        <f>(1*D82)/(1-D82)</f>
        <v>5.163086915188074E-2</v>
      </c>
      <c r="E72" s="35">
        <f>(1*E82)/(1-E82)</f>
        <v>6.1940888122403566E-2</v>
      </c>
      <c r="F72" s="35">
        <f t="shared" si="10"/>
        <v>6.7885479961128967E-2</v>
      </c>
      <c r="G72" s="35">
        <f t="shared" si="10"/>
        <v>9.4127816011466456E-2</v>
      </c>
      <c r="H72" s="35">
        <f t="shared" si="10"/>
        <v>0.12874970652507631</v>
      </c>
      <c r="I72" s="35">
        <f t="shared" si="10"/>
        <v>0.14791584399364513</v>
      </c>
      <c r="J72" s="35">
        <f t="shared" si="10"/>
        <v>0.18136282014932426</v>
      </c>
      <c r="K72" s="35">
        <f t="shared" si="10"/>
        <v>0.21646213883239096</v>
      </c>
      <c r="L72" s="35">
        <f t="shared" si="10"/>
        <v>0.24049778695194807</v>
      </c>
      <c r="M72" s="35">
        <f>(1*M82)/(1-M82)</f>
        <v>0.28857676696089168</v>
      </c>
      <c r="N72"/>
      <c r="O72"/>
      <c r="P72"/>
      <c r="Q72"/>
      <c r="R72"/>
      <c r="S72"/>
      <c r="T72"/>
      <c r="U72"/>
    </row>
    <row r="73" spans="2:21" ht="14.25" hidden="1" x14ac:dyDescent="0.3">
      <c r="B73" s="107" t="s">
        <v>26</v>
      </c>
      <c r="C73" s="108"/>
      <c r="G73" s="36"/>
      <c r="H73" s="36"/>
      <c r="I73" s="36"/>
      <c r="J73" s="36"/>
      <c r="K73" s="36"/>
      <c r="L73" s="36"/>
      <c r="M73" s="36"/>
      <c r="N73"/>
      <c r="O73"/>
      <c r="P73"/>
      <c r="Q73"/>
      <c r="R73"/>
      <c r="S73"/>
      <c r="T73"/>
      <c r="U73"/>
    </row>
    <row r="74" spans="2:21" hidden="1" x14ac:dyDescent="0.2">
      <c r="G74" s="36"/>
      <c r="H74" s="36"/>
      <c r="I74" s="36"/>
      <c r="J74" s="36"/>
      <c r="K74" s="36"/>
      <c r="L74" s="36"/>
      <c r="M74" s="36"/>
      <c r="N74"/>
      <c r="O74"/>
      <c r="P74"/>
      <c r="Q74"/>
      <c r="R74"/>
      <c r="S74"/>
      <c r="T74"/>
      <c r="U74"/>
    </row>
    <row r="75" spans="2:21" hidden="1" x14ac:dyDescent="0.2">
      <c r="G75" s="38"/>
      <c r="H75" s="38"/>
      <c r="I75" s="38"/>
      <c r="J75" s="38"/>
      <c r="K75" s="38"/>
      <c r="L75" s="38"/>
      <c r="M75" s="38"/>
      <c r="N75"/>
      <c r="O75"/>
      <c r="P75"/>
      <c r="Q75"/>
      <c r="R75"/>
      <c r="S75"/>
      <c r="T75"/>
      <c r="U75"/>
    </row>
    <row r="76" spans="2:21" hidden="1" x14ac:dyDescent="0.2">
      <c r="B76" s="28" t="s">
        <v>28</v>
      </c>
      <c r="C76" s="28"/>
      <c r="G76" s="38"/>
      <c r="H76" s="38"/>
      <c r="I76" s="38"/>
      <c r="J76" s="38"/>
      <c r="K76" s="38"/>
      <c r="L76" s="38"/>
      <c r="M76" s="38"/>
      <c r="N76"/>
      <c r="O76"/>
      <c r="P76"/>
      <c r="Q76"/>
      <c r="R76"/>
      <c r="S76"/>
      <c r="T76"/>
      <c r="U76"/>
    </row>
    <row r="77" spans="2:21" hidden="1" x14ac:dyDescent="0.2">
      <c r="B77" s="97" t="s">
        <v>29</v>
      </c>
      <c r="C77" s="97"/>
      <c r="D77" s="30">
        <f t="shared" ref="D77:M77" si="11">+D87+D90+D88</f>
        <v>5.5499674459595957E-2</v>
      </c>
      <c r="E77" s="30">
        <f t="shared" si="11"/>
        <v>6.8705076704545454E-2</v>
      </c>
      <c r="F77" s="30">
        <f t="shared" si="11"/>
        <v>8.3603845328282828E-2</v>
      </c>
      <c r="G77" s="30">
        <f t="shared" si="11"/>
        <v>0.10696683428030304</v>
      </c>
      <c r="H77" s="30">
        <f t="shared" si="11"/>
        <v>0.13552192297979798</v>
      </c>
      <c r="I77" s="30">
        <f t="shared" si="11"/>
        <v>0.15782340751262627</v>
      </c>
      <c r="J77" s="30">
        <f t="shared" si="11"/>
        <v>0.1888810293560606</v>
      </c>
      <c r="K77" s="30">
        <f t="shared" si="11"/>
        <v>0.22069651515151514</v>
      </c>
      <c r="L77" s="30">
        <f t="shared" si="11"/>
        <v>0.26252707295100003</v>
      </c>
      <c r="M77" s="30">
        <f t="shared" si="11"/>
        <v>0.29576001438999999</v>
      </c>
      <c r="N77"/>
      <c r="O77"/>
      <c r="P77"/>
      <c r="Q77"/>
      <c r="R77"/>
      <c r="S77"/>
      <c r="T77"/>
      <c r="U77"/>
    </row>
    <row r="78" spans="2:21" hidden="1" x14ac:dyDescent="0.2">
      <c r="B78" s="98" t="s">
        <v>30</v>
      </c>
      <c r="C78" s="98"/>
      <c r="D78" s="31">
        <f>+D87+D90</f>
        <v>4.2630408459595953E-2</v>
      </c>
      <c r="E78" s="31">
        <f t="shared" ref="E78:L78" si="12">+E87+E90</f>
        <v>5.1043076704545456E-2</v>
      </c>
      <c r="F78" s="31">
        <f t="shared" si="12"/>
        <v>5.6564845328282834E-2</v>
      </c>
      <c r="G78" s="31">
        <f t="shared" si="12"/>
        <v>6.9564834280303037E-2</v>
      </c>
      <c r="H78" s="31">
        <f t="shared" si="12"/>
        <v>8.6834922979797974E-2</v>
      </c>
      <c r="I78" s="31">
        <f t="shared" si="12"/>
        <v>9.9366407512626265E-2</v>
      </c>
      <c r="J78" s="31">
        <f t="shared" si="12"/>
        <v>0.11761402935606061</v>
      </c>
      <c r="K78" s="31">
        <f t="shared" si="12"/>
        <v>0.13551851515151514</v>
      </c>
      <c r="L78" s="31">
        <f t="shared" si="12"/>
        <v>0.14558969999999999</v>
      </c>
      <c r="M78" s="31">
        <f>+M87+M90</f>
        <v>0.16582959999999999</v>
      </c>
      <c r="N78"/>
      <c r="O78"/>
      <c r="P78"/>
      <c r="Q78"/>
      <c r="R78"/>
      <c r="S78"/>
      <c r="T78"/>
      <c r="U78"/>
    </row>
    <row r="79" spans="2:21" ht="14.25" hidden="1" x14ac:dyDescent="0.3">
      <c r="B79" s="99" t="s">
        <v>22</v>
      </c>
      <c r="C79" s="100"/>
      <c r="D79" s="32">
        <f>+D87</f>
        <v>2.4548E-2</v>
      </c>
      <c r="E79" s="32">
        <f t="shared" ref="E79:L79" si="13">+E87</f>
        <v>2.9164000000000002E-2</v>
      </c>
      <c r="F79" s="32">
        <f t="shared" si="13"/>
        <v>3.1785000000000001E-2</v>
      </c>
      <c r="G79" s="32">
        <f t="shared" si="13"/>
        <v>4.3014999999999998E-2</v>
      </c>
      <c r="H79" s="32">
        <f t="shared" si="13"/>
        <v>5.7031999999999999E-2</v>
      </c>
      <c r="I79" s="32">
        <f t="shared" si="13"/>
        <v>6.4427999999999999E-2</v>
      </c>
      <c r="J79" s="32">
        <f t="shared" si="13"/>
        <v>7.6759999999999995E-2</v>
      </c>
      <c r="K79" s="32">
        <f t="shared" si="13"/>
        <v>8.8971999999999996E-2</v>
      </c>
      <c r="L79" s="32">
        <f t="shared" si="13"/>
        <v>9.6935999999999994E-2</v>
      </c>
      <c r="M79" s="32">
        <f>+M87</f>
        <v>0.11197500000000001</v>
      </c>
      <c r="N79"/>
      <c r="O79"/>
      <c r="P79"/>
      <c r="Q79"/>
      <c r="R79"/>
      <c r="S79"/>
      <c r="T79"/>
      <c r="U79"/>
    </row>
    <row r="80" spans="2:21" ht="14.25" hidden="1" x14ac:dyDescent="0.3">
      <c r="B80" s="101" t="s">
        <v>23</v>
      </c>
      <c r="C80" s="102"/>
      <c r="D80" s="33">
        <f>+D87+D88</f>
        <v>3.7417266000000005E-2</v>
      </c>
      <c r="E80" s="33">
        <f t="shared" ref="E80:L80" si="14">+E87+E88</f>
        <v>4.6826000000000007E-2</v>
      </c>
      <c r="F80" s="33">
        <f t="shared" si="14"/>
        <v>5.8824000000000001E-2</v>
      </c>
      <c r="G80" s="33">
        <f t="shared" si="14"/>
        <v>8.0416999999999988E-2</v>
      </c>
      <c r="H80" s="33">
        <f t="shared" si="14"/>
        <v>0.10571900000000001</v>
      </c>
      <c r="I80" s="33">
        <f t="shared" si="14"/>
        <v>0.12288499999999999</v>
      </c>
      <c r="J80" s="33">
        <f t="shared" si="14"/>
        <v>0.14802699999999999</v>
      </c>
      <c r="K80" s="33">
        <f t="shared" si="14"/>
        <v>0.17415</v>
      </c>
      <c r="L80" s="33">
        <f t="shared" si="14"/>
        <v>0.21387337295100001</v>
      </c>
      <c r="M80" s="33">
        <f>+M87+M88</f>
        <v>0.24190541439000002</v>
      </c>
      <c r="N80"/>
      <c r="O80"/>
      <c r="P80"/>
      <c r="Q80"/>
      <c r="R80"/>
      <c r="S80"/>
      <c r="T80"/>
      <c r="U80"/>
    </row>
    <row r="81" spans="2:21" ht="14.25" hidden="1" x14ac:dyDescent="0.3">
      <c r="B81" s="103" t="s">
        <v>24</v>
      </c>
      <c r="C81" s="104"/>
      <c r="D81" s="34">
        <f>+D88</f>
        <v>1.2869266000000001E-2</v>
      </c>
      <c r="E81" s="34">
        <f t="shared" ref="E81:L81" si="15">+E88</f>
        <v>1.7662000000000001E-2</v>
      </c>
      <c r="F81" s="34">
        <f t="shared" si="15"/>
        <v>2.7039000000000001E-2</v>
      </c>
      <c r="G81" s="34">
        <f t="shared" si="15"/>
        <v>3.7401999999999998E-2</v>
      </c>
      <c r="H81" s="34">
        <f t="shared" si="15"/>
        <v>4.8687000000000001E-2</v>
      </c>
      <c r="I81" s="34">
        <f t="shared" si="15"/>
        <v>5.8457000000000002E-2</v>
      </c>
      <c r="J81" s="34">
        <f t="shared" si="15"/>
        <v>7.1266999999999997E-2</v>
      </c>
      <c r="K81" s="34">
        <f t="shared" si="15"/>
        <v>8.5178000000000004E-2</v>
      </c>
      <c r="L81" s="34">
        <f t="shared" si="15"/>
        <v>0.11693737295100003</v>
      </c>
      <c r="M81" s="34">
        <f>+M88</f>
        <v>0.12993041439</v>
      </c>
      <c r="N81"/>
      <c r="O81"/>
      <c r="P81"/>
      <c r="Q81"/>
      <c r="R81"/>
      <c r="S81"/>
      <c r="T81"/>
      <c r="U81"/>
    </row>
    <row r="82" spans="2:21" ht="14.25" hidden="1" x14ac:dyDescent="0.3">
      <c r="B82" s="105" t="s">
        <v>25</v>
      </c>
      <c r="C82" s="106"/>
      <c r="D82" s="35">
        <f>+D87+D87</f>
        <v>4.9096000000000001E-2</v>
      </c>
      <c r="E82" s="35">
        <f>+E87+E87</f>
        <v>5.8328000000000005E-2</v>
      </c>
      <c r="F82" s="35">
        <f t="shared" ref="F82:K82" si="16">+F87+F87</f>
        <v>6.3570000000000002E-2</v>
      </c>
      <c r="G82" s="35">
        <f t="shared" si="16"/>
        <v>8.6029999999999995E-2</v>
      </c>
      <c r="H82" s="35">
        <f t="shared" si="16"/>
        <v>0.114064</v>
      </c>
      <c r="I82" s="35">
        <f t="shared" si="16"/>
        <v>0.128856</v>
      </c>
      <c r="J82" s="35">
        <f t="shared" si="16"/>
        <v>0.15351999999999999</v>
      </c>
      <c r="K82" s="35">
        <f t="shared" si="16"/>
        <v>0.17794399999999999</v>
      </c>
      <c r="L82" s="35">
        <f>+L87+L87</f>
        <v>0.19387199999999999</v>
      </c>
      <c r="M82" s="35">
        <f>+M87+M87</f>
        <v>0.22395000000000001</v>
      </c>
      <c r="N82"/>
      <c r="O82"/>
      <c r="P82"/>
      <c r="Q82"/>
      <c r="R82"/>
      <c r="S82"/>
      <c r="T82"/>
      <c r="U82"/>
    </row>
    <row r="83" spans="2:21" ht="14.25" hidden="1" x14ac:dyDescent="0.3">
      <c r="B83" s="107" t="s">
        <v>26</v>
      </c>
      <c r="C83" s="108"/>
      <c r="G83" s="38"/>
      <c r="H83" s="38"/>
      <c r="I83" s="38"/>
      <c r="J83" s="38"/>
      <c r="K83" s="38"/>
      <c r="L83" s="38"/>
      <c r="M83" s="38"/>
      <c r="N83"/>
      <c r="O83"/>
      <c r="P83"/>
      <c r="Q83"/>
      <c r="R83"/>
      <c r="S83"/>
      <c r="T83"/>
      <c r="U83"/>
    </row>
    <row r="84" spans="2:21" hidden="1" x14ac:dyDescent="0.2">
      <c r="G84" s="38"/>
      <c r="H84" s="38"/>
      <c r="I84" s="38"/>
      <c r="J84" s="38"/>
      <c r="K84" s="38"/>
      <c r="L84" s="38"/>
      <c r="M84" s="38"/>
      <c r="N84"/>
      <c r="O84"/>
      <c r="P84"/>
      <c r="Q84"/>
      <c r="R84"/>
      <c r="S84"/>
      <c r="T84"/>
      <c r="U84"/>
    </row>
    <row r="85" spans="2:21" hidden="1" x14ac:dyDescent="0.2">
      <c r="D85"/>
      <c r="N85"/>
      <c r="O85"/>
      <c r="P85"/>
      <c r="Q85"/>
      <c r="R85"/>
      <c r="S85"/>
      <c r="T85"/>
      <c r="U85"/>
    </row>
    <row r="86" spans="2:21" hidden="1" x14ac:dyDescent="0.2">
      <c r="D86" s="37" t="s">
        <v>51</v>
      </c>
      <c r="E86" s="37" t="s">
        <v>31</v>
      </c>
      <c r="F86" s="37" t="s">
        <v>32</v>
      </c>
      <c r="G86" s="37" t="s">
        <v>33</v>
      </c>
      <c r="H86" s="37" t="s">
        <v>34</v>
      </c>
      <c r="I86" s="37" t="s">
        <v>35</v>
      </c>
      <c r="J86" s="37" t="s">
        <v>36</v>
      </c>
      <c r="K86" s="39" t="s">
        <v>37</v>
      </c>
      <c r="L86" s="39" t="s">
        <v>38</v>
      </c>
      <c r="M86" s="39" t="s">
        <v>39</v>
      </c>
      <c r="N86"/>
      <c r="O86"/>
      <c r="P86"/>
      <c r="Q86"/>
      <c r="R86"/>
      <c r="S86"/>
      <c r="T86"/>
      <c r="U86"/>
    </row>
    <row r="87" spans="2:21" ht="14.25" hidden="1" x14ac:dyDescent="0.3">
      <c r="B87" s="40" t="s">
        <v>40</v>
      </c>
      <c r="D87" s="64">
        <v>2.4548E-2</v>
      </c>
      <c r="E87" s="41">
        <v>2.9164000000000002E-2</v>
      </c>
      <c r="F87" s="42">
        <v>3.1785000000000001E-2</v>
      </c>
      <c r="G87" s="42">
        <v>4.3014999999999998E-2</v>
      </c>
      <c r="H87" s="42">
        <v>5.7031999999999999E-2</v>
      </c>
      <c r="I87" s="42">
        <v>6.4427999999999999E-2</v>
      </c>
      <c r="J87" s="42">
        <v>7.6759999999999995E-2</v>
      </c>
      <c r="K87" s="42">
        <v>8.8971999999999996E-2</v>
      </c>
      <c r="L87" s="41">
        <v>9.6935999999999994E-2</v>
      </c>
      <c r="M87" s="41">
        <v>0.11197500000000001</v>
      </c>
      <c r="N87">
        <v>0.112883</v>
      </c>
      <c r="O87">
        <v>0.113024</v>
      </c>
      <c r="P87">
        <v>0.117395</v>
      </c>
      <c r="Q87">
        <v>0.122005</v>
      </c>
      <c r="R87">
        <v>0.12679799999999999</v>
      </c>
      <c r="S87"/>
      <c r="T87"/>
      <c r="U87"/>
    </row>
    <row r="88" spans="2:21" ht="14.25" hidden="1" x14ac:dyDescent="0.3">
      <c r="B88" s="40" t="s">
        <v>41</v>
      </c>
      <c r="D88" s="65">
        <v>1.2869266000000001E-2</v>
      </c>
      <c r="E88" s="43">
        <v>1.7662000000000001E-2</v>
      </c>
      <c r="F88" s="43">
        <v>2.7039000000000001E-2</v>
      </c>
      <c r="G88" s="43">
        <v>3.7401999999999998E-2</v>
      </c>
      <c r="H88" s="43">
        <v>4.8687000000000001E-2</v>
      </c>
      <c r="I88" s="43">
        <v>5.8457000000000002E-2</v>
      </c>
      <c r="J88" s="43">
        <v>7.1266999999999997E-2</v>
      </c>
      <c r="K88" s="44">
        <v>8.5178000000000004E-2</v>
      </c>
      <c r="L88" s="44">
        <v>0.11693737295100003</v>
      </c>
      <c r="M88" s="44">
        <v>0.12993041439</v>
      </c>
      <c r="N88"/>
      <c r="O88"/>
      <c r="P88"/>
      <c r="Q88"/>
      <c r="R88"/>
      <c r="S88"/>
      <c r="T88"/>
      <c r="U88"/>
    </row>
    <row r="89" spans="2:21" ht="14.25" hidden="1" x14ac:dyDescent="0.3">
      <c r="B89" s="40" t="s">
        <v>42</v>
      </c>
      <c r="C89" s="1" t="s">
        <v>43</v>
      </c>
      <c r="D89" s="66">
        <v>1.2869298187200002E-2</v>
      </c>
      <c r="E89" s="45">
        <v>1.2869298187200002E-2</v>
      </c>
      <c r="F89" s="45">
        <v>1.2869298187200002E-2</v>
      </c>
      <c r="G89" s="46">
        <v>2.5738474507200005E-2</v>
      </c>
      <c r="H89" s="46">
        <v>3.8607894561600013E-2</v>
      </c>
      <c r="I89" s="46">
        <v>5.1477314616000011E-2</v>
      </c>
      <c r="J89" s="46">
        <v>6.4346490936000006E-2</v>
      </c>
      <c r="K89" s="46">
        <v>7.4245951080000011E-2</v>
      </c>
      <c r="L89" s="46">
        <v>8.6620276260000018E-2</v>
      </c>
      <c r="M89" s="45">
        <v>0.10394440182</v>
      </c>
      <c r="N89"/>
      <c r="O89"/>
      <c r="P89"/>
      <c r="Q89"/>
      <c r="R89"/>
      <c r="S89"/>
      <c r="T89"/>
      <c r="U89"/>
    </row>
    <row r="90" spans="2:21" ht="14.25" hidden="1" x14ac:dyDescent="0.3">
      <c r="B90" s="40" t="s">
        <v>44</v>
      </c>
      <c r="D90" s="67">
        <v>1.8082408459595953E-2</v>
      </c>
      <c r="E90" s="48">
        <v>2.1879076704545457E-2</v>
      </c>
      <c r="F90" s="48">
        <v>2.4779845328282833E-2</v>
      </c>
      <c r="G90" s="48">
        <v>2.6549834280303036E-2</v>
      </c>
      <c r="H90" s="48">
        <v>2.9802922979797981E-2</v>
      </c>
      <c r="I90" s="48">
        <v>3.4938407512626272E-2</v>
      </c>
      <c r="J90" s="48">
        <v>4.0854029356060605E-2</v>
      </c>
      <c r="K90" s="47">
        <v>4.6546515151515151E-2</v>
      </c>
      <c r="L90" s="47">
        <v>4.8653700000000001E-2</v>
      </c>
      <c r="M90" s="47">
        <v>5.3854599999999996E-2</v>
      </c>
      <c r="N90"/>
      <c r="O90"/>
      <c r="P90"/>
      <c r="Q90"/>
      <c r="R90"/>
      <c r="S90"/>
      <c r="T90"/>
      <c r="U90"/>
    </row>
    <row r="91" spans="2:21" ht="14.25" hidden="1" x14ac:dyDescent="0.3">
      <c r="B91" s="40" t="s">
        <v>45</v>
      </c>
      <c r="C91" s="1" t="s">
        <v>46</v>
      </c>
      <c r="D91" s="49">
        <v>1.2869298187200002E-2</v>
      </c>
      <c r="E91" s="49">
        <v>1.2869298187200002E-2</v>
      </c>
      <c r="F91" s="49">
        <v>2.5738474507200005E-2</v>
      </c>
      <c r="G91" s="49">
        <v>3.8607894561600013E-2</v>
      </c>
      <c r="H91" s="49">
        <v>5.1477314616000011E-2</v>
      </c>
      <c r="I91" s="49">
        <v>6.4346490936000006E-2</v>
      </c>
      <c r="J91" s="49">
        <v>7.4245951080000011E-2</v>
      </c>
      <c r="K91" s="50">
        <v>8.6620276260000018E-2</v>
      </c>
      <c r="L91" s="50">
        <v>0.10394440182</v>
      </c>
      <c r="M91" s="50">
        <v>0.11693737295100003</v>
      </c>
      <c r="N91"/>
      <c r="O91"/>
      <c r="P91"/>
      <c r="Q91"/>
      <c r="R91"/>
      <c r="S91"/>
      <c r="T91"/>
      <c r="U91"/>
    </row>
    <row r="92" spans="2:21" ht="14.25" hidden="1" x14ac:dyDescent="0.3">
      <c r="B92" s="40"/>
      <c r="F92" s="51"/>
      <c r="G92" s="51"/>
      <c r="H92" s="51"/>
      <c r="I92" s="52"/>
      <c r="J92" s="52"/>
      <c r="K92" s="52"/>
      <c r="L92" s="52"/>
      <c r="M92" s="52"/>
      <c r="N92"/>
      <c r="O92"/>
      <c r="P92"/>
      <c r="Q92"/>
      <c r="R92"/>
      <c r="S92"/>
      <c r="T92"/>
      <c r="U92"/>
    </row>
    <row r="93" spans="2:21" ht="14.25" hidden="1" x14ac:dyDescent="0.3">
      <c r="B93" s="40"/>
      <c r="C93" s="40"/>
      <c r="D93" s="40"/>
      <c r="E93" s="40">
        <v>2.9164000000000002E-2</v>
      </c>
      <c r="F93" s="53">
        <v>3.1785000000000001E-2</v>
      </c>
      <c r="G93" s="53">
        <v>4.3014999999999998E-2</v>
      </c>
      <c r="H93" s="53">
        <v>5.7031999999999999E-2</v>
      </c>
      <c r="I93" s="53">
        <v>6.4427999999999999E-2</v>
      </c>
      <c r="J93" s="53">
        <v>7.6759999999999995E-2</v>
      </c>
      <c r="K93" s="54">
        <v>8.8971999999999996E-2</v>
      </c>
      <c r="L93" s="54">
        <v>9.6935999999999994E-2</v>
      </c>
      <c r="M93" s="54">
        <v>0.11197500000000001</v>
      </c>
      <c r="N93"/>
      <c r="O93"/>
      <c r="P93"/>
      <c r="Q93"/>
      <c r="R93"/>
      <c r="S93"/>
      <c r="T93"/>
      <c r="U93"/>
    </row>
    <row r="94" spans="2:21" ht="14.25" hidden="1" x14ac:dyDescent="0.3">
      <c r="B94" s="40"/>
      <c r="C94" s="40"/>
      <c r="D94" s="40"/>
      <c r="E94" s="40">
        <v>2.5734012000000001E-2</v>
      </c>
      <c r="F94" s="53">
        <v>3.8607733999999991E-2</v>
      </c>
      <c r="G94" s="53">
        <v>5.1481455999999995E-2</v>
      </c>
      <c r="H94" s="53">
        <v>6.4344362999999988E-2</v>
      </c>
      <c r="I94" s="53">
        <v>7.7218085000000006E-2</v>
      </c>
      <c r="J94" s="53">
        <v>9.0080991999999985E-2</v>
      </c>
      <c r="K94" s="54">
        <v>0.10810265399999999</v>
      </c>
      <c r="L94" s="54">
        <v>0.12161337949999999</v>
      </c>
      <c r="M94" s="54">
        <v>0.13512410499999999</v>
      </c>
      <c r="N94"/>
      <c r="O94"/>
      <c r="P94"/>
      <c r="Q94"/>
      <c r="R94"/>
      <c r="S94"/>
      <c r="T94"/>
      <c r="U94"/>
    </row>
    <row r="95" spans="2:21" hidden="1" x14ac:dyDescent="0.2">
      <c r="E95" s="1">
        <v>1.2869298187200002E-2</v>
      </c>
      <c r="F95" s="1">
        <v>1.2869298187200002E-2</v>
      </c>
      <c r="G95" s="1">
        <v>2.5738474507200005E-2</v>
      </c>
      <c r="H95" s="1">
        <v>3.8607894561600013E-2</v>
      </c>
      <c r="I95" s="1">
        <v>5.1477314616000011E-2</v>
      </c>
      <c r="J95" s="1">
        <v>6.4346490936000006E-2</v>
      </c>
      <c r="K95" s="1">
        <v>7.4245951080000011E-2</v>
      </c>
      <c r="L95" s="1">
        <v>8.6620276260000018E-2</v>
      </c>
      <c r="M95" s="1">
        <v>0.10394440182</v>
      </c>
      <c r="N95"/>
      <c r="O95"/>
      <c r="P95"/>
      <c r="Q95"/>
      <c r="R95"/>
      <c r="S95"/>
      <c r="T95"/>
      <c r="U95"/>
    </row>
    <row r="96" spans="2:21" hidden="1" x14ac:dyDescent="0.2">
      <c r="E96" s="1">
        <v>2.1879076704545457E-2</v>
      </c>
      <c r="F96" s="1">
        <v>2.4779845328282833E-2</v>
      </c>
      <c r="G96" s="1">
        <v>2.6549834280303036E-2</v>
      </c>
      <c r="H96" s="1">
        <v>2.9802922979797981E-2</v>
      </c>
      <c r="I96" s="1">
        <v>3.4938407512626272E-2</v>
      </c>
      <c r="J96" s="1">
        <v>4.0854029356060605E-2</v>
      </c>
      <c r="K96" s="1">
        <v>4.6546515151515151E-2</v>
      </c>
      <c r="L96" s="1">
        <v>4.8653700000000001E-2</v>
      </c>
      <c r="M96" s="1">
        <v>5.3854599999999996E-2</v>
      </c>
    </row>
    <row r="97" spans="5:13" hidden="1" x14ac:dyDescent="0.2">
      <c r="E97" s="1">
        <v>1.2869298187200002E-2</v>
      </c>
      <c r="F97" s="1">
        <v>2.5738474507200005E-2</v>
      </c>
      <c r="G97" s="1">
        <v>3.8607894561600013E-2</v>
      </c>
      <c r="H97" s="1">
        <v>5.1477314616000011E-2</v>
      </c>
      <c r="I97" s="1">
        <v>6.4346490936000006E-2</v>
      </c>
      <c r="J97" s="1">
        <v>7.4245951080000011E-2</v>
      </c>
      <c r="K97" s="1">
        <v>8.6620276260000018E-2</v>
      </c>
      <c r="L97" s="1">
        <v>0.10394440182</v>
      </c>
      <c r="M97" s="1">
        <v>0.11693737295100003</v>
      </c>
    </row>
    <row r="98" spans="5:13" hidden="1" x14ac:dyDescent="0.2"/>
    <row r="99" spans="5:13" hidden="1" x14ac:dyDescent="0.2"/>
    <row r="100" spans="5:13" hidden="1" x14ac:dyDescent="0.2"/>
    <row r="101" spans="5:13" hidden="1" x14ac:dyDescent="0.2"/>
    <row r="102" spans="5:13" hidden="1" x14ac:dyDescent="0.2"/>
    <row r="103" spans="5:13" hidden="1" x14ac:dyDescent="0.2"/>
    <row r="104" spans="5:13" hidden="1" x14ac:dyDescent="0.2"/>
    <row r="105" spans="5:13" hidden="1" x14ac:dyDescent="0.2"/>
    <row r="106" spans="5:13" hidden="1" x14ac:dyDescent="0.2"/>
    <row r="107" spans="5:13" hidden="1" x14ac:dyDescent="0.2"/>
    <row r="108" spans="5:13" hidden="1" x14ac:dyDescent="0.2"/>
    <row r="109" spans="5:13" hidden="1" x14ac:dyDescent="0.2"/>
    <row r="110" spans="5:13" hidden="1" x14ac:dyDescent="0.2"/>
    <row r="111" spans="5:13" hidden="1" x14ac:dyDescent="0.2"/>
    <row r="112" spans="5:13"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sheetData>
  <mergeCells count="39">
    <mergeCell ref="B22:C22"/>
    <mergeCell ref="J7:J8"/>
    <mergeCell ref="K7:K8"/>
    <mergeCell ref="B11:M11"/>
    <mergeCell ref="G16:I16"/>
    <mergeCell ref="B21:C21"/>
    <mergeCell ref="B43:M52"/>
    <mergeCell ref="B23:C23"/>
    <mergeCell ref="B24:C24"/>
    <mergeCell ref="B25:C25"/>
    <mergeCell ref="B26:C26"/>
    <mergeCell ref="B27:C27"/>
    <mergeCell ref="B28:C28"/>
    <mergeCell ref="B29:C29"/>
    <mergeCell ref="B30:C30"/>
    <mergeCell ref="B31:C31"/>
    <mergeCell ref="B32:C32"/>
    <mergeCell ref="C40:F40"/>
    <mergeCell ref="B71:C71"/>
    <mergeCell ref="B57:C57"/>
    <mergeCell ref="B58:C58"/>
    <mergeCell ref="B59:C59"/>
    <mergeCell ref="B60:C60"/>
    <mergeCell ref="B61:C61"/>
    <mergeCell ref="B62:C62"/>
    <mergeCell ref="B63:C63"/>
    <mergeCell ref="B67:C67"/>
    <mergeCell ref="B68:C68"/>
    <mergeCell ref="B69:C69"/>
    <mergeCell ref="B70:C70"/>
    <mergeCell ref="B81:C81"/>
    <mergeCell ref="B82:C82"/>
    <mergeCell ref="B83:C83"/>
    <mergeCell ref="B72:C72"/>
    <mergeCell ref="B73:C73"/>
    <mergeCell ref="B77:C77"/>
    <mergeCell ref="B78:C78"/>
    <mergeCell ref="B79:C79"/>
    <mergeCell ref="B80:C80"/>
  </mergeCells>
  <printOptions horizontalCentered="1" verticalCentered="1"/>
  <pageMargins left="0.31496062992125984" right="0.19685039370078741" top="0.47244094488188981" bottom="0.51181102362204722" header="0.39370078740157483" footer="0"/>
  <pageSetup paperSize="9" scale="82" orientation="landscape" r:id="rId1"/>
  <headerFooter alignWithMargins="0">
    <oddHeader>&amp;L&amp;"Calibri"&amp;10&amp;K000000Confidential&amp;1#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6:X159"/>
  <sheetViews>
    <sheetView showGridLines="0" topLeftCell="B1" zoomScale="87" zoomScaleNormal="87" zoomScaleSheetLayoutView="75" workbookViewId="0">
      <selection activeCell="L40" sqref="L40"/>
    </sheetView>
  </sheetViews>
  <sheetFormatPr baseColWidth="10" defaultColWidth="11.5703125" defaultRowHeight="13.5" x14ac:dyDescent="0.2"/>
  <cols>
    <col min="1" max="1" width="6.42578125" style="1" customWidth="1"/>
    <col min="2" max="2" width="40" style="1" customWidth="1"/>
    <col min="3" max="3" width="20.7109375" style="1" customWidth="1"/>
    <col min="4" max="5" width="20.7109375" style="1" hidden="1" customWidth="1"/>
    <col min="6" max="6" width="13.5703125" style="1" hidden="1" customWidth="1"/>
    <col min="7" max="13" width="13.5703125" style="1" customWidth="1"/>
    <col min="14" max="16384" width="11.5703125" style="1"/>
  </cols>
  <sheetData>
    <row r="6" spans="2:13" ht="15" customHeight="1" x14ac:dyDescent="0.2">
      <c r="B6" s="2"/>
      <c r="C6" s="2"/>
      <c r="D6" s="2"/>
      <c r="E6" s="2"/>
      <c r="F6" s="2"/>
      <c r="G6" s="2"/>
      <c r="J6" s="14"/>
      <c r="K6" s="14"/>
    </row>
    <row r="7" spans="2:13" ht="15" customHeight="1" x14ac:dyDescent="0.2">
      <c r="B7" s="2"/>
      <c r="C7" s="2"/>
      <c r="D7" s="2"/>
      <c r="E7" s="2"/>
      <c r="F7" s="2"/>
      <c r="G7" s="2"/>
      <c r="J7" s="92"/>
      <c r="K7" s="92"/>
    </row>
    <row r="8" spans="2:13" ht="15" customHeight="1" x14ac:dyDescent="0.2">
      <c r="B8" s="2"/>
      <c r="C8" s="2"/>
      <c r="D8" s="2"/>
      <c r="E8" s="2"/>
      <c r="F8" s="2"/>
      <c r="G8" s="2"/>
      <c r="J8" s="93"/>
      <c r="K8" s="93"/>
    </row>
    <row r="9" spans="2:13" ht="15" customHeight="1" x14ac:dyDescent="0.2">
      <c r="B9" s="2"/>
      <c r="C9" s="2"/>
      <c r="D9" s="2"/>
      <c r="E9" s="2"/>
      <c r="F9" s="2"/>
      <c r="G9" s="2"/>
      <c r="H9" s="2"/>
      <c r="I9" s="2"/>
      <c r="J9" s="2"/>
      <c r="K9" s="2"/>
      <c r="L9" s="2"/>
    </row>
    <row r="10" spans="2:13" ht="17.850000000000001" customHeight="1" x14ac:dyDescent="0.2">
      <c r="B10" s="2"/>
      <c r="C10" s="2"/>
      <c r="D10" s="2"/>
      <c r="E10" s="2"/>
      <c r="F10" s="2"/>
      <c r="G10" s="2"/>
      <c r="H10" s="2"/>
      <c r="I10" s="2"/>
      <c r="J10" s="2"/>
      <c r="K10" s="2"/>
      <c r="L10" s="2"/>
    </row>
    <row r="11" spans="2:13" ht="40.35" customHeight="1" x14ac:dyDescent="0.2">
      <c r="B11" s="94" t="s">
        <v>57</v>
      </c>
      <c r="C11" s="94"/>
      <c r="D11" s="94"/>
      <c r="E11" s="94"/>
      <c r="F11" s="94"/>
      <c r="G11" s="94"/>
      <c r="H11" s="94"/>
      <c r="I11" s="94"/>
      <c r="J11" s="94"/>
      <c r="K11" s="94"/>
      <c r="L11" s="94"/>
      <c r="M11" s="94"/>
    </row>
    <row r="12" spans="2:13" ht="15" customHeight="1" x14ac:dyDescent="0.2">
      <c r="B12" s="2"/>
      <c r="C12" s="2"/>
      <c r="D12" s="2"/>
      <c r="E12" s="2"/>
      <c r="F12" s="2"/>
      <c r="G12" s="2"/>
      <c r="H12" s="2"/>
      <c r="I12" s="2"/>
      <c r="J12" s="2"/>
      <c r="K12" s="2"/>
      <c r="L12" s="2"/>
    </row>
    <row r="13" spans="2:13" ht="15" customHeight="1" x14ac:dyDescent="0.2">
      <c r="B13" s="2"/>
      <c r="C13" s="2"/>
      <c r="D13" s="2"/>
      <c r="E13" s="2"/>
      <c r="F13" s="71" t="s">
        <v>0</v>
      </c>
      <c r="G13" s="72"/>
      <c r="H13" s="72"/>
      <c r="I13" s="72"/>
      <c r="J13" s="2"/>
    </row>
    <row r="14" spans="2:13" ht="15" customHeight="1" x14ac:dyDescent="0.2">
      <c r="B14" s="2"/>
      <c r="C14" s="2"/>
      <c r="D14" s="2"/>
      <c r="E14" s="2"/>
      <c r="F14" s="2"/>
      <c r="G14" s="72"/>
      <c r="H14" s="72"/>
      <c r="I14" s="72"/>
      <c r="J14" s="2"/>
      <c r="K14" s="2"/>
      <c r="L14" s="2"/>
    </row>
    <row r="15" spans="2:13" ht="9.6" customHeight="1" x14ac:dyDescent="0.2">
      <c r="B15" s="2"/>
      <c r="C15" s="2"/>
      <c r="D15" s="2"/>
      <c r="E15" s="2"/>
      <c r="F15" s="2"/>
      <c r="G15" s="24"/>
      <c r="H15" s="24"/>
      <c r="I15" s="24"/>
      <c r="J15" s="2"/>
      <c r="K15" s="2"/>
      <c r="L15" s="2"/>
    </row>
    <row r="16" spans="2:13" ht="15" customHeight="1" x14ac:dyDescent="0.2">
      <c r="G16" s="95" t="s">
        <v>10</v>
      </c>
      <c r="H16" s="95"/>
      <c r="I16" s="95"/>
      <c r="L16" s="2"/>
    </row>
    <row r="17" spans="2:24" ht="15" customHeight="1" x14ac:dyDescent="0.2">
      <c r="G17" s="61" t="s">
        <v>3</v>
      </c>
      <c r="H17" s="70" t="s">
        <v>52</v>
      </c>
      <c r="I17" s="61" t="s">
        <v>11</v>
      </c>
    </row>
    <row r="18" spans="2:24" ht="15" customHeight="1" x14ac:dyDescent="0.2">
      <c r="G18" s="62" t="s">
        <v>12</v>
      </c>
      <c r="H18" s="63">
        <v>5.0000000000000001E-3</v>
      </c>
      <c r="I18" s="63">
        <v>0.01</v>
      </c>
    </row>
    <row r="19" spans="2:24" ht="15" customHeight="1" x14ac:dyDescent="0.2">
      <c r="B19" s="2"/>
      <c r="C19" s="2"/>
      <c r="D19" s="2"/>
      <c r="E19" s="2"/>
      <c r="F19" s="2"/>
      <c r="I19" s="2"/>
      <c r="J19"/>
      <c r="K19"/>
      <c r="L19" s="2"/>
    </row>
    <row r="20" spans="2:24" ht="15" customHeight="1" thickBot="1" x14ac:dyDescent="0.25">
      <c r="B20" s="2"/>
      <c r="C20" s="2"/>
      <c r="D20" s="2"/>
      <c r="E20" s="2"/>
      <c r="F20" s="2"/>
      <c r="G20" s="2"/>
      <c r="H20" s="2"/>
      <c r="I20" s="2"/>
      <c r="J20" s="2"/>
      <c r="K20" s="2"/>
    </row>
    <row r="21" spans="2:24" ht="20.100000000000001" customHeight="1" thickBot="1" x14ac:dyDescent="0.25">
      <c r="B21" s="77" t="s">
        <v>3</v>
      </c>
      <c r="C21" s="78"/>
      <c r="D21" s="25">
        <v>12</v>
      </c>
      <c r="E21" s="25">
        <v>24</v>
      </c>
      <c r="F21" s="25">
        <v>36</v>
      </c>
      <c r="G21" s="25">
        <v>48</v>
      </c>
      <c r="H21" s="25">
        <v>60</v>
      </c>
      <c r="I21" s="25">
        <v>72</v>
      </c>
      <c r="J21" s="25">
        <v>84</v>
      </c>
      <c r="K21" s="25">
        <v>96</v>
      </c>
      <c r="L21" s="25">
        <v>108</v>
      </c>
      <c r="M21" s="25">
        <v>120</v>
      </c>
      <c r="N21" s="2"/>
      <c r="O21" s="11" t="s">
        <v>1</v>
      </c>
    </row>
    <row r="22" spans="2:24" ht="20.100000000000001" customHeight="1" x14ac:dyDescent="0.2">
      <c r="B22" s="87" t="s">
        <v>4</v>
      </c>
      <c r="C22" s="88"/>
      <c r="D22" s="20" t="e">
        <f>+#REF!</f>
        <v>#REF!</v>
      </c>
      <c r="E22" s="20" t="e">
        <f>+#REF!</f>
        <v>#REF!</v>
      </c>
      <c r="F22" s="20" t="e">
        <f>+#REF!</f>
        <v>#REF!</v>
      </c>
      <c r="G22" s="20" t="e">
        <f>+#REF!</f>
        <v>#REF!</v>
      </c>
      <c r="H22" s="20" t="e">
        <f>+#REF!</f>
        <v>#REF!</v>
      </c>
      <c r="I22" s="20" t="e">
        <f>+#REF!</f>
        <v>#REF!</v>
      </c>
      <c r="J22" s="20" t="e">
        <f>+#REF!</f>
        <v>#REF!</v>
      </c>
      <c r="K22" s="20" t="e">
        <f>+#REF!</f>
        <v>#REF!</v>
      </c>
      <c r="L22" s="20" t="e">
        <f>+#REF!</f>
        <v>#REF!</v>
      </c>
      <c r="M22" s="20" t="e">
        <f>+#REF!</f>
        <v>#REF!</v>
      </c>
      <c r="N22" s="2"/>
      <c r="O22" s="12" t="s">
        <v>61</v>
      </c>
    </row>
    <row r="23" spans="2:24" ht="20.100000000000001" customHeight="1" x14ac:dyDescent="0.2">
      <c r="B23" s="85" t="s">
        <v>5</v>
      </c>
      <c r="C23" s="86"/>
      <c r="D23" s="20" t="e">
        <f>+#REF!</f>
        <v>#REF!</v>
      </c>
      <c r="E23" s="20" t="e">
        <f>+#REF!</f>
        <v>#REF!</v>
      </c>
      <c r="F23" s="20" t="e">
        <f>+#REF!</f>
        <v>#REF!</v>
      </c>
      <c r="G23" s="20" t="e">
        <f>+#REF!</f>
        <v>#REF!</v>
      </c>
      <c r="H23" s="20" t="e">
        <f>+#REF!</f>
        <v>#REF!</v>
      </c>
      <c r="I23" s="20" t="e">
        <f>+#REF!</f>
        <v>#REF!</v>
      </c>
      <c r="J23" s="20" t="e">
        <f>+#REF!</f>
        <v>#REF!</v>
      </c>
      <c r="K23" s="20" t="e">
        <f>+#REF!</f>
        <v>#REF!</v>
      </c>
      <c r="L23" s="20" t="e">
        <f>+#REF!</f>
        <v>#REF!</v>
      </c>
      <c r="M23" s="20" t="e">
        <f>+#REF!</f>
        <v>#REF!</v>
      </c>
      <c r="N23" s="2"/>
      <c r="O23" s="11" t="s">
        <v>2</v>
      </c>
    </row>
    <row r="24" spans="2:24" ht="20.100000000000001" customHeight="1" x14ac:dyDescent="0.2">
      <c r="B24" s="85" t="s">
        <v>15</v>
      </c>
      <c r="C24" s="86"/>
      <c r="D24" s="20" t="e">
        <f>+#REF!</f>
        <v>#REF!</v>
      </c>
      <c r="E24" s="20" t="e">
        <f>+#REF!</f>
        <v>#REF!</v>
      </c>
      <c r="F24" s="20" t="e">
        <f>+#REF!</f>
        <v>#REF!</v>
      </c>
      <c r="G24" s="20" t="e">
        <f>+#REF!</f>
        <v>#REF!</v>
      </c>
      <c r="H24" s="20" t="e">
        <f>+#REF!</f>
        <v>#REF!</v>
      </c>
      <c r="I24" s="20" t="e">
        <f>+#REF!</f>
        <v>#REF!</v>
      </c>
      <c r="J24" s="20" t="e">
        <f>+#REF!</f>
        <v>#REF!</v>
      </c>
      <c r="K24" s="20" t="e">
        <f>+#REF!</f>
        <v>#REF!</v>
      </c>
      <c r="L24" s="20" t="e">
        <f>+#REF!</f>
        <v>#REF!</v>
      </c>
      <c r="M24" s="20" t="e">
        <f>+#REF!</f>
        <v>#REF!</v>
      </c>
      <c r="N24" s="2"/>
      <c r="O24" s="12" t="s">
        <v>61</v>
      </c>
    </row>
    <row r="25" spans="2:24" ht="20.100000000000001" customHeight="1" x14ac:dyDescent="0.2">
      <c r="B25" s="85" t="s">
        <v>17</v>
      </c>
      <c r="C25" s="86"/>
      <c r="D25" s="20" t="e">
        <f>+#REF!</f>
        <v>#REF!</v>
      </c>
      <c r="E25" s="20" t="e">
        <f>+#REF!</f>
        <v>#REF!</v>
      </c>
      <c r="F25" s="20" t="e">
        <f>+#REF!</f>
        <v>#REF!</v>
      </c>
      <c r="G25" s="20" t="e">
        <f>+#REF!</f>
        <v>#REF!</v>
      </c>
      <c r="H25" s="20" t="e">
        <f>+#REF!</f>
        <v>#REF!</v>
      </c>
      <c r="I25" s="20" t="e">
        <f>+#REF!</f>
        <v>#REF!</v>
      </c>
      <c r="J25" s="20" t="e">
        <f>+#REF!</f>
        <v>#REF!</v>
      </c>
      <c r="K25" s="20" t="e">
        <f>+#REF!</f>
        <v>#REF!</v>
      </c>
      <c r="L25" s="20" t="e">
        <f>+#REF!</f>
        <v>#REF!</v>
      </c>
      <c r="M25" s="20" t="e">
        <f>+#REF!</f>
        <v>#REF!</v>
      </c>
      <c r="N25" s="2"/>
      <c r="O25" s="11" t="s">
        <v>16</v>
      </c>
      <c r="S25" s="55"/>
      <c r="T25" s="55"/>
      <c r="U25" s="55"/>
      <c r="V25" s="55"/>
      <c r="W25" s="55"/>
      <c r="X25" s="55"/>
    </row>
    <row r="26" spans="2:24" ht="20.100000000000001" customHeight="1" x14ac:dyDescent="0.2">
      <c r="B26" s="85" t="s">
        <v>48</v>
      </c>
      <c r="C26" s="86"/>
      <c r="D26" s="60" t="e">
        <f>+#REF!</f>
        <v>#REF!</v>
      </c>
      <c r="E26" s="60" t="e">
        <f>+#REF!</f>
        <v>#REF!</v>
      </c>
      <c r="F26" s="60" t="e">
        <f>+#REF!</f>
        <v>#REF!</v>
      </c>
      <c r="G26" s="60" t="e">
        <f>+#REF!</f>
        <v>#REF!</v>
      </c>
      <c r="H26" s="60" t="e">
        <f>+#REF!</f>
        <v>#REF!</v>
      </c>
      <c r="I26" s="60" t="e">
        <f>+#REF!</f>
        <v>#REF!</v>
      </c>
      <c r="J26" s="60" t="e">
        <f>+#REF!</f>
        <v>#REF!</v>
      </c>
      <c r="K26" s="60" t="e">
        <f>+#REF!</f>
        <v>#REF!</v>
      </c>
      <c r="L26" s="60" t="e">
        <f>+#REF!</f>
        <v>#REF!</v>
      </c>
      <c r="M26" s="60" t="e">
        <f>+#REF!</f>
        <v>#REF!</v>
      </c>
      <c r="N26" s="2"/>
      <c r="O26" s="12">
        <v>11091</v>
      </c>
      <c r="S26" s="55"/>
      <c r="T26" s="55"/>
      <c r="U26" s="55"/>
      <c r="V26" s="55"/>
      <c r="W26" s="55"/>
      <c r="X26" s="55"/>
    </row>
    <row r="27" spans="2:24" ht="20.100000000000001" customHeight="1" thickBot="1" x14ac:dyDescent="0.25">
      <c r="B27" s="85" t="s">
        <v>14</v>
      </c>
      <c r="C27" s="86"/>
      <c r="D27" s="20" t="e">
        <f>+#REF!</f>
        <v>#REF!</v>
      </c>
      <c r="E27" s="20" t="e">
        <f>+#REF!</f>
        <v>#REF!</v>
      </c>
      <c r="F27" s="20" t="e">
        <f>+#REF!</f>
        <v>#REF!</v>
      </c>
      <c r="G27" s="20" t="e">
        <f>+#REF!</f>
        <v>#REF!</v>
      </c>
      <c r="H27" s="20" t="e">
        <f>+#REF!</f>
        <v>#REF!</v>
      </c>
      <c r="I27" s="20" t="e">
        <f>+#REF!</f>
        <v>#REF!</v>
      </c>
      <c r="J27" s="20" t="e">
        <f>+#REF!</f>
        <v>#REF!</v>
      </c>
      <c r="K27" s="20" t="e">
        <f>+#REF!</f>
        <v>#REF!</v>
      </c>
      <c r="L27" s="20" t="e">
        <f>+#REF!</f>
        <v>#REF!</v>
      </c>
      <c r="M27" s="20" t="e">
        <f>+#REF!</f>
        <v>#REF!</v>
      </c>
      <c r="N27" s="2"/>
      <c r="S27" s="55"/>
      <c r="T27" s="55"/>
      <c r="U27" s="55"/>
      <c r="V27" s="55"/>
      <c r="W27" s="55"/>
      <c r="X27" s="55"/>
    </row>
    <row r="28" spans="2:24" ht="20.100000000000001" customHeight="1" thickBot="1" x14ac:dyDescent="0.25">
      <c r="B28" s="77" t="s">
        <v>6</v>
      </c>
      <c r="C28" s="78"/>
      <c r="D28" s="21"/>
      <c r="E28" s="21"/>
      <c r="F28" s="21"/>
      <c r="G28" s="21"/>
      <c r="H28" s="21"/>
      <c r="I28" s="20"/>
      <c r="J28" s="20"/>
      <c r="N28" s="2"/>
      <c r="S28" s="55"/>
      <c r="T28" s="55"/>
      <c r="U28" s="55"/>
      <c r="V28" s="55"/>
      <c r="W28" s="55"/>
      <c r="X28" s="55"/>
    </row>
    <row r="29" spans="2:24" ht="20.100000000000001" customHeight="1" x14ac:dyDescent="0.2">
      <c r="B29" s="79" t="s">
        <v>47</v>
      </c>
      <c r="C29" s="80"/>
      <c r="D29" s="22" t="e">
        <f t="shared" ref="D29:M29" si="0">PMT(D22/12,D21,-(1+D$60+((1+D$60)*D23)))</f>
        <v>#REF!</v>
      </c>
      <c r="E29" s="68" t="e">
        <f t="shared" si="0"/>
        <v>#REF!</v>
      </c>
      <c r="F29" s="68" t="e">
        <f t="shared" si="0"/>
        <v>#REF!</v>
      </c>
      <c r="G29" s="68" t="e">
        <f t="shared" si="0"/>
        <v>#REF!</v>
      </c>
      <c r="H29" s="68" t="e">
        <f t="shared" si="0"/>
        <v>#REF!</v>
      </c>
      <c r="I29" s="68" t="e">
        <f t="shared" si="0"/>
        <v>#REF!</v>
      </c>
      <c r="J29" s="68" t="e">
        <f t="shared" si="0"/>
        <v>#REF!</v>
      </c>
      <c r="K29" s="68" t="e">
        <f t="shared" si="0"/>
        <v>#REF!</v>
      </c>
      <c r="L29" s="68" t="e">
        <f t="shared" si="0"/>
        <v>#REF!</v>
      </c>
      <c r="M29" s="68" t="e">
        <f t="shared" si="0"/>
        <v>#REF!</v>
      </c>
      <c r="N29" s="2"/>
    </row>
    <row r="30" spans="2:24" ht="20.100000000000001" customHeight="1" x14ac:dyDescent="0.2">
      <c r="B30" s="79" t="s">
        <v>18</v>
      </c>
      <c r="C30" s="80"/>
      <c r="D30" s="22" t="e">
        <f t="shared" ref="D30:M30" si="1">PMT(D22/12,D21,-(1+D$61+((1+D$61)*D23)))</f>
        <v>#REF!</v>
      </c>
      <c r="E30" s="22" t="e">
        <f t="shared" si="1"/>
        <v>#REF!</v>
      </c>
      <c r="F30" s="22" t="e">
        <f t="shared" si="1"/>
        <v>#REF!</v>
      </c>
      <c r="G30" s="22" t="e">
        <f t="shared" si="1"/>
        <v>#REF!</v>
      </c>
      <c r="H30" s="22" t="e">
        <f t="shared" si="1"/>
        <v>#REF!</v>
      </c>
      <c r="I30" s="22" t="e">
        <f t="shared" si="1"/>
        <v>#REF!</v>
      </c>
      <c r="J30" s="22" t="e">
        <f t="shared" si="1"/>
        <v>#REF!</v>
      </c>
      <c r="K30" s="22" t="e">
        <f t="shared" si="1"/>
        <v>#REF!</v>
      </c>
      <c r="L30" s="22" t="e">
        <f t="shared" si="1"/>
        <v>#REF!</v>
      </c>
      <c r="M30" s="22" t="e">
        <f t="shared" si="1"/>
        <v>#REF!</v>
      </c>
      <c r="N30" s="2"/>
    </row>
    <row r="31" spans="2:24" ht="20.100000000000001" customHeight="1" x14ac:dyDescent="0.2">
      <c r="B31" s="81" t="s">
        <v>49</v>
      </c>
      <c r="C31" s="82"/>
      <c r="D31" s="59" t="e">
        <f t="shared" ref="D31:M31" si="2">PMT(D22/12,D21,-(1+D$62+((1+D$62)*D23)))</f>
        <v>#REF!</v>
      </c>
      <c r="E31" s="59" t="e">
        <f t="shared" si="2"/>
        <v>#REF!</v>
      </c>
      <c r="F31" s="59" t="e">
        <f t="shared" si="2"/>
        <v>#REF!</v>
      </c>
      <c r="G31" s="59" t="e">
        <f t="shared" si="2"/>
        <v>#REF!</v>
      </c>
      <c r="H31" s="59" t="e">
        <f t="shared" si="2"/>
        <v>#REF!</v>
      </c>
      <c r="I31" s="59" t="e">
        <f t="shared" si="2"/>
        <v>#REF!</v>
      </c>
      <c r="J31" s="59" t="e">
        <f t="shared" si="2"/>
        <v>#REF!</v>
      </c>
      <c r="K31" s="59" t="e">
        <f t="shared" si="2"/>
        <v>#REF!</v>
      </c>
      <c r="L31" s="59" t="e">
        <f t="shared" si="2"/>
        <v>#REF!</v>
      </c>
      <c r="M31" s="59" t="e">
        <f t="shared" si="2"/>
        <v>#REF!</v>
      </c>
      <c r="N31" s="2"/>
    </row>
    <row r="32" spans="2:24" ht="15" customHeight="1" thickBot="1" x14ac:dyDescent="0.25">
      <c r="B32" s="83" t="s">
        <v>50</v>
      </c>
      <c r="C32" s="84"/>
      <c r="D32" s="23" t="e">
        <f t="shared" ref="D32:M32" si="3">PMT(D22/12,D21,-(1+D$64+((1+D$64)*D23)))</f>
        <v>#REF!</v>
      </c>
      <c r="E32" s="23" t="e">
        <f t="shared" si="3"/>
        <v>#REF!</v>
      </c>
      <c r="F32" s="23" t="e">
        <f t="shared" si="3"/>
        <v>#REF!</v>
      </c>
      <c r="G32" s="23" t="e">
        <f t="shared" si="3"/>
        <v>#REF!</v>
      </c>
      <c r="H32" s="23" t="e">
        <f t="shared" si="3"/>
        <v>#REF!</v>
      </c>
      <c r="I32" s="23" t="e">
        <f t="shared" si="3"/>
        <v>#REF!</v>
      </c>
      <c r="J32" s="23" t="e">
        <f t="shared" si="3"/>
        <v>#REF!</v>
      </c>
      <c r="K32" s="23" t="e">
        <f t="shared" si="3"/>
        <v>#REF!</v>
      </c>
      <c r="L32" s="23" t="e">
        <f t="shared" si="3"/>
        <v>#REF!</v>
      </c>
      <c r="M32" s="23" t="e">
        <f t="shared" si="3"/>
        <v>#REF!</v>
      </c>
      <c r="O32" s="2"/>
      <c r="S32" s="57"/>
      <c r="T32" s="57"/>
      <c r="U32" s="57"/>
      <c r="V32" s="57"/>
      <c r="W32" s="57"/>
      <c r="X32" s="57"/>
    </row>
    <row r="33" spans="2:24" ht="15" customHeight="1" x14ac:dyDescent="0.2">
      <c r="B33" s="16"/>
      <c r="C33" s="17"/>
      <c r="D33" s="17"/>
      <c r="E33" s="17"/>
      <c r="F33" s="17"/>
      <c r="G33" s="17"/>
      <c r="H33" s="18"/>
      <c r="I33" s="18"/>
      <c r="J33" s="18"/>
      <c r="K33" s="18"/>
      <c r="L33" s="18"/>
      <c r="M33" s="18"/>
      <c r="N33" s="19"/>
      <c r="O33" s="19"/>
      <c r="S33" s="57"/>
      <c r="T33" s="57"/>
      <c r="U33" s="57"/>
      <c r="V33" s="57"/>
      <c r="W33" s="57"/>
      <c r="X33" s="57"/>
    </row>
    <row r="34" spans="2:24" ht="15" customHeight="1" x14ac:dyDescent="0.2">
      <c r="B34" s="2"/>
      <c r="C34" s="2"/>
      <c r="D34" s="2"/>
      <c r="E34" s="2"/>
      <c r="F34" s="2"/>
      <c r="G34" s="2"/>
      <c r="H34" s="2"/>
      <c r="I34" s="2"/>
      <c r="K34" s="19"/>
      <c r="L34" s="19"/>
      <c r="P34" s="57"/>
      <c r="Q34" s="57"/>
      <c r="R34" s="57"/>
      <c r="S34" s="57"/>
      <c r="T34" s="57"/>
      <c r="U34" s="57"/>
    </row>
    <row r="35" spans="2:24" ht="15" customHeight="1" x14ac:dyDescent="0.2">
      <c r="B35" s="2"/>
      <c r="C35" s="2"/>
      <c r="D35" s="2"/>
      <c r="E35" s="2"/>
      <c r="F35" s="2"/>
      <c r="G35" s="2"/>
      <c r="H35" s="2"/>
      <c r="I35" s="2"/>
      <c r="K35" s="19"/>
      <c r="L35" s="19"/>
      <c r="P35" s="57"/>
      <c r="Q35" s="57"/>
      <c r="R35" s="57"/>
      <c r="S35" s="57"/>
      <c r="T35" s="57"/>
      <c r="U35" s="57"/>
    </row>
    <row r="36" spans="2:24" ht="15" customHeight="1" x14ac:dyDescent="0.2">
      <c r="B36" s="3" t="s">
        <v>7</v>
      </c>
      <c r="C36" s="13">
        <v>45382</v>
      </c>
      <c r="D36" s="13"/>
      <c r="F36" s="2"/>
      <c r="G36" s="2"/>
      <c r="H36" s="2"/>
      <c r="I36" s="2"/>
      <c r="K36" s="19"/>
      <c r="L36" s="19"/>
    </row>
    <row r="37" spans="2:24" ht="15" customHeight="1" x14ac:dyDescent="0.2">
      <c r="B37" s="3" t="s">
        <v>8</v>
      </c>
      <c r="C37" s="4" t="s">
        <v>56</v>
      </c>
      <c r="D37" s="4"/>
      <c r="F37" s="2"/>
      <c r="I37" s="2"/>
      <c r="J37" s="69"/>
      <c r="K37" s="19"/>
      <c r="L37" s="19"/>
    </row>
    <row r="38" spans="2:24" ht="15" customHeight="1" x14ac:dyDescent="0.2">
      <c r="B38" s="3" t="s">
        <v>9</v>
      </c>
      <c r="C38" s="15"/>
      <c r="D38" s="15"/>
      <c r="F38" s="2"/>
      <c r="I38" s="5"/>
      <c r="J38" s="6"/>
      <c r="K38" s="19"/>
      <c r="L38" s="19"/>
    </row>
    <row r="39" spans="2:24" ht="15" customHeight="1" x14ac:dyDescent="0.2">
      <c r="B39" s="3"/>
      <c r="C39" s="7"/>
      <c r="D39" s="7"/>
      <c r="F39" s="2"/>
      <c r="I39" s="5"/>
      <c r="J39" s="6"/>
      <c r="K39" s="19"/>
      <c r="L39" s="19"/>
    </row>
    <row r="40" spans="2:24" ht="15" customHeight="1" x14ac:dyDescent="0.2">
      <c r="B40" s="3"/>
      <c r="C40" s="10" t="s">
        <v>55</v>
      </c>
      <c r="D40" s="10"/>
      <c r="F40" s="2"/>
      <c r="I40" s="5"/>
      <c r="J40" s="6"/>
      <c r="K40" s="19"/>
      <c r="L40" s="19"/>
    </row>
    <row r="41" spans="2:24" ht="15" customHeight="1" x14ac:dyDescent="0.2">
      <c r="B41" s="3"/>
      <c r="C41" s="90"/>
      <c r="D41" s="90"/>
      <c r="E41" s="91"/>
      <c r="F41" s="91"/>
      <c r="G41" s="8"/>
      <c r="H41" s="9"/>
      <c r="I41" s="5"/>
      <c r="J41" s="6"/>
      <c r="K41" s="19"/>
      <c r="L41" s="19"/>
    </row>
    <row r="42" spans="2:24" ht="15" customHeight="1" x14ac:dyDescent="0.2">
      <c r="B42" s="3"/>
      <c r="C42" s="26"/>
      <c r="D42" s="26"/>
      <c r="E42" s="27"/>
      <c r="F42" s="27"/>
      <c r="G42" s="8"/>
      <c r="H42" s="9"/>
      <c r="I42" s="5"/>
      <c r="J42" s="6"/>
      <c r="K42" s="19"/>
      <c r="L42" s="19"/>
    </row>
    <row r="43" spans="2:24" ht="15" customHeight="1" x14ac:dyDescent="0.2">
      <c r="B43" s="3"/>
      <c r="F43" s="2"/>
      <c r="G43" s="8"/>
      <c r="H43" s="9"/>
      <c r="I43" s="5"/>
      <c r="K43" s="19"/>
      <c r="L43" s="19"/>
    </row>
    <row r="44" spans="2:24" ht="10.35" customHeight="1" x14ac:dyDescent="0.2">
      <c r="B44" s="89" t="s">
        <v>13</v>
      </c>
      <c r="C44" s="89"/>
      <c r="D44" s="89"/>
      <c r="E44" s="89"/>
      <c r="F44" s="89"/>
      <c r="G44" s="89"/>
      <c r="H44" s="89"/>
      <c r="I44" s="89"/>
      <c r="J44" s="89"/>
      <c r="K44" s="89"/>
      <c r="L44" s="89"/>
      <c r="M44" s="89"/>
    </row>
    <row r="45" spans="2:24" ht="11.85" customHeight="1" x14ac:dyDescent="0.2">
      <c r="B45" s="89"/>
      <c r="C45" s="89"/>
      <c r="D45" s="89"/>
      <c r="E45" s="89"/>
      <c r="F45" s="89"/>
      <c r="G45" s="89"/>
      <c r="H45" s="89"/>
      <c r="I45" s="89"/>
      <c r="J45" s="89"/>
      <c r="K45" s="89"/>
      <c r="L45" s="89"/>
      <c r="M45" s="89"/>
    </row>
    <row r="46" spans="2:24" ht="11.85" customHeight="1" x14ac:dyDescent="0.2">
      <c r="B46" s="89"/>
      <c r="C46" s="89"/>
      <c r="D46" s="89"/>
      <c r="E46" s="89"/>
      <c r="F46" s="89"/>
      <c r="G46" s="89"/>
      <c r="H46" s="89"/>
      <c r="I46" s="89"/>
      <c r="J46" s="89"/>
      <c r="K46" s="89"/>
      <c r="L46" s="89"/>
      <c r="M46" s="89"/>
    </row>
    <row r="47" spans="2:24" ht="11.85" customHeight="1" x14ac:dyDescent="0.2">
      <c r="B47" s="89"/>
      <c r="C47" s="89"/>
      <c r="D47" s="89"/>
      <c r="E47" s="89"/>
      <c r="F47" s="89"/>
      <c r="G47" s="89"/>
      <c r="H47" s="89"/>
      <c r="I47" s="89"/>
      <c r="J47" s="89"/>
      <c r="K47" s="89"/>
      <c r="L47" s="89"/>
      <c r="M47" s="89"/>
    </row>
    <row r="48" spans="2:24" ht="11.85" customHeight="1" x14ac:dyDescent="0.2">
      <c r="B48" s="89"/>
      <c r="C48" s="89"/>
      <c r="D48" s="89"/>
      <c r="E48" s="89"/>
      <c r="F48" s="89"/>
      <c r="G48" s="89"/>
      <c r="H48" s="89"/>
      <c r="I48" s="89"/>
      <c r="J48" s="89"/>
      <c r="K48" s="89"/>
      <c r="L48" s="89"/>
      <c r="M48" s="89"/>
    </row>
    <row r="49" spans="2:21" ht="11.85" customHeight="1" x14ac:dyDescent="0.2">
      <c r="B49" s="89"/>
      <c r="C49" s="89"/>
      <c r="D49" s="89"/>
      <c r="E49" s="89"/>
      <c r="F49" s="89"/>
      <c r="G49" s="89"/>
      <c r="H49" s="89"/>
      <c r="I49" s="89"/>
      <c r="J49" s="89"/>
      <c r="K49" s="89"/>
      <c r="L49" s="89"/>
      <c r="M49" s="89"/>
    </row>
    <row r="50" spans="2:21" ht="11.85" customHeight="1" x14ac:dyDescent="0.2">
      <c r="B50" s="89"/>
      <c r="C50" s="89"/>
      <c r="D50" s="89"/>
      <c r="E50" s="89"/>
      <c r="F50" s="89"/>
      <c r="G50" s="89"/>
      <c r="H50" s="89"/>
      <c r="I50" s="89"/>
      <c r="J50" s="89"/>
      <c r="K50" s="89"/>
      <c r="L50" s="89"/>
      <c r="M50" s="89"/>
    </row>
    <row r="51" spans="2:21" ht="11.85" customHeight="1" x14ac:dyDescent="0.2">
      <c r="B51" s="89"/>
      <c r="C51" s="89"/>
      <c r="D51" s="89"/>
      <c r="E51" s="89"/>
      <c r="F51" s="89"/>
      <c r="G51" s="89"/>
      <c r="H51" s="89"/>
      <c r="I51" s="89"/>
      <c r="J51" s="89"/>
      <c r="K51" s="89"/>
      <c r="L51" s="89"/>
      <c r="M51" s="89"/>
    </row>
    <row r="52" spans="2:21" ht="11.85" customHeight="1" x14ac:dyDescent="0.2">
      <c r="B52" s="89"/>
      <c r="C52" s="89"/>
      <c r="D52" s="89"/>
      <c r="E52" s="89"/>
      <c r="F52" s="89"/>
      <c r="G52" s="89"/>
      <c r="H52" s="89"/>
      <c r="I52" s="89"/>
      <c r="J52" s="89"/>
      <c r="K52" s="89"/>
      <c r="L52" s="89"/>
      <c r="M52" s="89"/>
    </row>
    <row r="53" spans="2:21" ht="11.85" customHeight="1" x14ac:dyDescent="0.2">
      <c r="B53" s="89"/>
      <c r="C53" s="89"/>
      <c r="D53" s="89"/>
      <c r="E53" s="89"/>
      <c r="F53" s="89"/>
      <c r="G53" s="89"/>
      <c r="H53" s="89"/>
      <c r="I53" s="89"/>
      <c r="J53" s="89"/>
      <c r="K53" s="89"/>
      <c r="L53" s="89"/>
      <c r="M53" s="89"/>
    </row>
    <row r="54" spans="2:21" x14ac:dyDescent="0.2">
      <c r="E54" s="2"/>
      <c r="F54" s="2"/>
      <c r="G54" s="2"/>
      <c r="H54" s="2"/>
      <c r="I54" s="2"/>
      <c r="J54" s="2"/>
    </row>
    <row r="55" spans="2:21" ht="17.45" hidden="1" customHeight="1" x14ac:dyDescent="0.2">
      <c r="E55" s="2"/>
      <c r="F55" s="2"/>
      <c r="G55" s="2"/>
      <c r="H55" s="2"/>
      <c r="I55" s="2"/>
      <c r="J55" s="2"/>
    </row>
    <row r="56" spans="2:21" hidden="1" x14ac:dyDescent="0.2">
      <c r="E56" s="2"/>
      <c r="F56" s="2"/>
      <c r="G56" s="2"/>
      <c r="H56" s="2"/>
      <c r="I56" s="2"/>
      <c r="J56" s="2"/>
    </row>
    <row r="57" spans="2:21" hidden="1" x14ac:dyDescent="0.2">
      <c r="B57" s="28" t="s">
        <v>19</v>
      </c>
      <c r="D57" s="56">
        <v>12</v>
      </c>
      <c r="E57" s="56">
        <v>24</v>
      </c>
      <c r="F57" s="56">
        <v>36</v>
      </c>
      <c r="G57" s="56">
        <v>48</v>
      </c>
      <c r="H57" s="56">
        <v>60</v>
      </c>
      <c r="I57" s="56">
        <v>72</v>
      </c>
      <c r="J57" s="56">
        <v>84</v>
      </c>
      <c r="K57" s="56">
        <v>96</v>
      </c>
      <c r="L57" s="56">
        <v>108</v>
      </c>
      <c r="M57" s="56">
        <v>120</v>
      </c>
      <c r="N57" s="29"/>
      <c r="O57" s="29"/>
      <c r="P57" s="29"/>
      <c r="Q57" s="29"/>
    </row>
    <row r="58" spans="2:21" hidden="1" x14ac:dyDescent="0.2">
      <c r="B58" s="97" t="s">
        <v>20</v>
      </c>
      <c r="C58" s="97"/>
      <c r="D58" s="30" t="e">
        <f t="shared" ref="D58:M58" si="4">+D68*(1+D23)</f>
        <v>#REF!</v>
      </c>
      <c r="E58" s="30" t="e">
        <f t="shared" si="4"/>
        <v>#REF!</v>
      </c>
      <c r="F58" s="30" t="e">
        <f t="shared" si="4"/>
        <v>#REF!</v>
      </c>
      <c r="G58" s="30" t="e">
        <f t="shared" si="4"/>
        <v>#REF!</v>
      </c>
      <c r="H58" s="30" t="e">
        <f t="shared" si="4"/>
        <v>#REF!</v>
      </c>
      <c r="I58" s="30" t="e">
        <f t="shared" si="4"/>
        <v>#REF!</v>
      </c>
      <c r="J58" s="30" t="e">
        <f t="shared" si="4"/>
        <v>#REF!</v>
      </c>
      <c r="K58" s="30" t="e">
        <f t="shared" si="4"/>
        <v>#REF!</v>
      </c>
      <c r="L58" s="30" t="e">
        <f t="shared" si="4"/>
        <v>#REF!</v>
      </c>
      <c r="M58" s="30" t="e">
        <f t="shared" si="4"/>
        <v>#REF!</v>
      </c>
      <c r="N58"/>
      <c r="O58"/>
      <c r="P58"/>
      <c r="Q58"/>
      <c r="R58"/>
      <c r="S58"/>
      <c r="T58"/>
      <c r="U58"/>
    </row>
    <row r="59" spans="2:21" hidden="1" x14ac:dyDescent="0.2">
      <c r="B59" s="98" t="s">
        <v>21</v>
      </c>
      <c r="C59" s="98"/>
      <c r="D59" s="31" t="e">
        <f t="shared" ref="D59:M59" si="5">+D69*(1+D23)</f>
        <v>#REF!</v>
      </c>
      <c r="E59" s="31" t="e">
        <f t="shared" si="5"/>
        <v>#REF!</v>
      </c>
      <c r="F59" s="31" t="e">
        <f t="shared" si="5"/>
        <v>#REF!</v>
      </c>
      <c r="G59" s="31" t="e">
        <f t="shared" si="5"/>
        <v>#REF!</v>
      </c>
      <c r="H59" s="31" t="e">
        <f t="shared" si="5"/>
        <v>#REF!</v>
      </c>
      <c r="I59" s="31" t="e">
        <f t="shared" si="5"/>
        <v>#REF!</v>
      </c>
      <c r="J59" s="31" t="e">
        <f t="shared" si="5"/>
        <v>#REF!</v>
      </c>
      <c r="K59" s="31" t="e">
        <f t="shared" si="5"/>
        <v>#REF!</v>
      </c>
      <c r="L59" s="31" t="e">
        <f t="shared" si="5"/>
        <v>#REF!</v>
      </c>
      <c r="M59" s="31" t="e">
        <f t="shared" si="5"/>
        <v>#REF!</v>
      </c>
      <c r="N59"/>
      <c r="O59"/>
      <c r="P59"/>
      <c r="Q59"/>
      <c r="R59"/>
      <c r="S59"/>
      <c r="T59"/>
      <c r="U59"/>
    </row>
    <row r="60" spans="2:21" ht="14.25" hidden="1" x14ac:dyDescent="0.3">
      <c r="B60" s="99" t="s">
        <v>22</v>
      </c>
      <c r="C60" s="100"/>
      <c r="D60" s="32" t="e">
        <f t="shared" ref="D60:M60" si="6">+D70*(1+D23)</f>
        <v>#REF!</v>
      </c>
      <c r="E60" s="32" t="e">
        <f t="shared" si="6"/>
        <v>#REF!</v>
      </c>
      <c r="F60" s="32" t="e">
        <f t="shared" si="6"/>
        <v>#REF!</v>
      </c>
      <c r="G60" s="32" t="e">
        <f t="shared" si="6"/>
        <v>#REF!</v>
      </c>
      <c r="H60" s="32" t="e">
        <f t="shared" si="6"/>
        <v>#REF!</v>
      </c>
      <c r="I60" s="32" t="e">
        <f t="shared" si="6"/>
        <v>#REF!</v>
      </c>
      <c r="J60" s="32" t="e">
        <f t="shared" si="6"/>
        <v>#REF!</v>
      </c>
      <c r="K60" s="32" t="e">
        <f t="shared" si="6"/>
        <v>#REF!</v>
      </c>
      <c r="L60" s="32" t="e">
        <f t="shared" si="6"/>
        <v>#REF!</v>
      </c>
      <c r="M60" s="32" t="e">
        <f t="shared" si="6"/>
        <v>#REF!</v>
      </c>
      <c r="N60"/>
      <c r="O60"/>
      <c r="P60"/>
      <c r="Q60"/>
      <c r="R60"/>
      <c r="S60"/>
      <c r="T60"/>
      <c r="U60"/>
    </row>
    <row r="61" spans="2:21" ht="14.25" hidden="1" x14ac:dyDescent="0.3">
      <c r="B61" s="101" t="s">
        <v>23</v>
      </c>
      <c r="C61" s="102"/>
      <c r="D61" s="33" t="e">
        <f t="shared" ref="D61:M61" si="7">+D71*(1+D23)</f>
        <v>#REF!</v>
      </c>
      <c r="E61" s="33" t="e">
        <f t="shared" si="7"/>
        <v>#REF!</v>
      </c>
      <c r="F61" s="33" t="e">
        <f t="shared" si="7"/>
        <v>#REF!</v>
      </c>
      <c r="G61" s="33" t="e">
        <f t="shared" si="7"/>
        <v>#REF!</v>
      </c>
      <c r="H61" s="33" t="e">
        <f t="shared" si="7"/>
        <v>#REF!</v>
      </c>
      <c r="I61" s="33" t="e">
        <f t="shared" si="7"/>
        <v>#REF!</v>
      </c>
      <c r="J61" s="33" t="e">
        <f t="shared" si="7"/>
        <v>#REF!</v>
      </c>
      <c r="K61" s="33" t="e">
        <f t="shared" si="7"/>
        <v>#REF!</v>
      </c>
      <c r="L61" s="33" t="e">
        <f t="shared" si="7"/>
        <v>#REF!</v>
      </c>
      <c r="M61" s="33" t="e">
        <f t="shared" si="7"/>
        <v>#REF!</v>
      </c>
      <c r="N61"/>
      <c r="O61"/>
      <c r="P61"/>
      <c r="Q61"/>
      <c r="R61"/>
      <c r="S61"/>
      <c r="T61"/>
      <c r="U61"/>
    </row>
    <row r="62" spans="2:21" ht="14.25" hidden="1" x14ac:dyDescent="0.3">
      <c r="B62" s="103" t="s">
        <v>24</v>
      </c>
      <c r="C62" s="104"/>
      <c r="D62" s="34" t="e">
        <f t="shared" ref="D62:M62" si="8">+D72*(1+D23)</f>
        <v>#REF!</v>
      </c>
      <c r="E62" s="34" t="e">
        <f t="shared" si="8"/>
        <v>#REF!</v>
      </c>
      <c r="F62" s="34" t="e">
        <f t="shared" si="8"/>
        <v>#REF!</v>
      </c>
      <c r="G62" s="34" t="e">
        <f t="shared" si="8"/>
        <v>#REF!</v>
      </c>
      <c r="H62" s="34" t="e">
        <f t="shared" si="8"/>
        <v>#REF!</v>
      </c>
      <c r="I62" s="34" t="e">
        <f t="shared" si="8"/>
        <v>#REF!</v>
      </c>
      <c r="J62" s="34" t="e">
        <f t="shared" si="8"/>
        <v>#REF!</v>
      </c>
      <c r="K62" s="34" t="e">
        <f t="shared" si="8"/>
        <v>#REF!</v>
      </c>
      <c r="L62" s="34" t="e">
        <f t="shared" si="8"/>
        <v>#REF!</v>
      </c>
      <c r="M62" s="34" t="e">
        <f t="shared" si="8"/>
        <v>#REF!</v>
      </c>
      <c r="N62"/>
      <c r="O62"/>
      <c r="P62"/>
      <c r="Q62"/>
      <c r="R62"/>
      <c r="S62"/>
      <c r="T62"/>
      <c r="U62"/>
    </row>
    <row r="63" spans="2:21" ht="14.25" hidden="1" x14ac:dyDescent="0.3">
      <c r="B63" s="105" t="s">
        <v>25</v>
      </c>
      <c r="C63" s="106"/>
      <c r="D63" s="35" t="e">
        <f t="shared" ref="D63:M63" si="9">+D73*(1+D23)</f>
        <v>#REF!</v>
      </c>
      <c r="E63" s="35" t="e">
        <f t="shared" si="9"/>
        <v>#REF!</v>
      </c>
      <c r="F63" s="35" t="e">
        <f t="shared" si="9"/>
        <v>#REF!</v>
      </c>
      <c r="G63" s="35" t="e">
        <f t="shared" si="9"/>
        <v>#REF!</v>
      </c>
      <c r="H63" s="35" t="e">
        <f t="shared" si="9"/>
        <v>#REF!</v>
      </c>
      <c r="I63" s="35" t="e">
        <f t="shared" si="9"/>
        <v>#REF!</v>
      </c>
      <c r="J63" s="35" t="e">
        <f t="shared" si="9"/>
        <v>#REF!</v>
      </c>
      <c r="K63" s="35" t="e">
        <f t="shared" si="9"/>
        <v>#REF!</v>
      </c>
      <c r="L63" s="35" t="e">
        <f t="shared" si="9"/>
        <v>#REF!</v>
      </c>
      <c r="M63" s="35" t="e">
        <f t="shared" si="9"/>
        <v>#REF!</v>
      </c>
      <c r="N63"/>
      <c r="O63"/>
      <c r="P63"/>
      <c r="Q63"/>
      <c r="R63"/>
      <c r="S63"/>
      <c r="T63"/>
      <c r="U63"/>
    </row>
    <row r="64" spans="2:21" ht="14.25" hidden="1" x14ac:dyDescent="0.3">
      <c r="B64" s="107" t="s">
        <v>26</v>
      </c>
      <c r="C64" s="108"/>
      <c r="D64" s="58"/>
      <c r="G64" s="29"/>
      <c r="H64" s="29"/>
      <c r="I64" s="29"/>
      <c r="J64" s="29"/>
      <c r="K64" s="29"/>
      <c r="L64" s="29"/>
      <c r="M64" s="29"/>
      <c r="N64"/>
      <c r="O64"/>
      <c r="P64"/>
      <c r="Q64"/>
      <c r="R64"/>
      <c r="S64"/>
      <c r="T64"/>
      <c r="U64"/>
    </row>
    <row r="65" spans="2:21" hidden="1" x14ac:dyDescent="0.2">
      <c r="G65" s="36"/>
      <c r="H65" s="36"/>
      <c r="I65" s="36"/>
      <c r="J65" s="36"/>
      <c r="K65" s="36"/>
      <c r="L65" s="36"/>
      <c r="M65" s="36"/>
      <c r="N65"/>
      <c r="O65"/>
      <c r="P65"/>
      <c r="Q65"/>
      <c r="R65"/>
      <c r="S65"/>
      <c r="T65"/>
      <c r="U65"/>
    </row>
    <row r="66" spans="2:21" hidden="1" x14ac:dyDescent="0.2">
      <c r="G66" s="36"/>
      <c r="H66" s="36"/>
      <c r="I66" s="36"/>
      <c r="J66" s="36"/>
      <c r="K66" s="36"/>
      <c r="L66" s="36"/>
      <c r="M66" s="36"/>
      <c r="N66"/>
      <c r="O66"/>
      <c r="P66"/>
      <c r="Q66"/>
      <c r="R66"/>
      <c r="S66"/>
      <c r="T66"/>
      <c r="U66"/>
    </row>
    <row r="67" spans="2:21" hidden="1" x14ac:dyDescent="0.2">
      <c r="B67" s="28" t="s">
        <v>27</v>
      </c>
      <c r="G67" s="36"/>
      <c r="H67" s="36"/>
      <c r="I67" s="36"/>
      <c r="J67" s="36"/>
      <c r="K67" s="36"/>
      <c r="L67" s="36"/>
      <c r="M67" s="36"/>
      <c r="N67"/>
      <c r="O67"/>
      <c r="P67"/>
      <c r="Q67"/>
      <c r="R67"/>
      <c r="S67"/>
      <c r="T67"/>
      <c r="U67"/>
    </row>
    <row r="68" spans="2:21" hidden="1" x14ac:dyDescent="0.2">
      <c r="B68" s="97" t="s">
        <v>20</v>
      </c>
      <c r="C68" s="97"/>
      <c r="D68" s="30">
        <f t="shared" ref="D68:M73" si="10">(1*D78)/(1-D78)</f>
        <v>5.8760884415620857E-2</v>
      </c>
      <c r="E68" s="30">
        <f t="shared" si="10"/>
        <v>7.3773704748037877E-2</v>
      </c>
      <c r="F68" s="30">
        <f t="shared" si="10"/>
        <v>9.1231117570798229E-2</v>
      </c>
      <c r="G68" s="30">
        <f t="shared" si="10"/>
        <v>0.11977924044298879</v>
      </c>
      <c r="H68" s="30">
        <f t="shared" si="10"/>
        <v>0.15676733347239175</v>
      </c>
      <c r="I68" s="30">
        <f t="shared" si="10"/>
        <v>0.18739942301945708</v>
      </c>
      <c r="J68" s="30">
        <f t="shared" si="10"/>
        <v>0.23286476607261422</v>
      </c>
      <c r="K68" s="30">
        <f t="shared" si="10"/>
        <v>0.28319713621507003</v>
      </c>
      <c r="L68" s="30">
        <f t="shared" si="10"/>
        <v>0.35598198024909589</v>
      </c>
      <c r="M68" s="30">
        <f t="shared" si="10"/>
        <v>0.41997049362912559</v>
      </c>
      <c r="N68"/>
      <c r="O68"/>
      <c r="P68"/>
      <c r="Q68"/>
      <c r="R68"/>
      <c r="S68"/>
      <c r="T68"/>
      <c r="U68"/>
    </row>
    <row r="69" spans="2:21" hidden="1" x14ac:dyDescent="0.2">
      <c r="B69" s="98" t="s">
        <v>21</v>
      </c>
      <c r="C69" s="98"/>
      <c r="D69" s="31">
        <f t="shared" si="10"/>
        <v>4.4528684466574493E-2</v>
      </c>
      <c r="E69" s="31">
        <f t="shared" si="10"/>
        <v>5.3788613003936496E-2</v>
      </c>
      <c r="F69" s="31">
        <f t="shared" si="10"/>
        <v>5.9956262015660684E-2</v>
      </c>
      <c r="G69" s="31">
        <f t="shared" si="10"/>
        <v>7.4765912600147949E-2</v>
      </c>
      <c r="H69" s="31">
        <f t="shared" si="10"/>
        <v>9.5092251297162686E-2</v>
      </c>
      <c r="I69" s="31">
        <f t="shared" si="10"/>
        <v>0.11032944844772632</v>
      </c>
      <c r="J69" s="31">
        <f t="shared" si="10"/>
        <v>0.13329091040537436</v>
      </c>
      <c r="K69" s="31">
        <f t="shared" si="10"/>
        <v>0.15676277343900208</v>
      </c>
      <c r="L69" s="31">
        <f t="shared" si="10"/>
        <v>0.17039787558740804</v>
      </c>
      <c r="M69" s="31">
        <f t="shared" si="10"/>
        <v>0.19879583356110453</v>
      </c>
      <c r="N69"/>
      <c r="O69"/>
      <c r="P69"/>
      <c r="Q69"/>
      <c r="R69"/>
      <c r="S69"/>
      <c r="T69"/>
      <c r="U69"/>
    </row>
    <row r="70" spans="2:21" ht="14.25" hidden="1" x14ac:dyDescent="0.3">
      <c r="B70" s="99" t="s">
        <v>22</v>
      </c>
      <c r="C70" s="100"/>
      <c r="D70" s="32">
        <f t="shared" si="10"/>
        <v>2.5165769304896602E-2</v>
      </c>
      <c r="E70" s="32">
        <f t="shared" si="10"/>
        <v>3.0040089160270119E-2</v>
      </c>
      <c r="F70" s="32">
        <f>(1*F80)/(1-F80)</f>
        <v>3.2828452358205563E-2</v>
      </c>
      <c r="G70" s="32">
        <f t="shared" si="10"/>
        <v>4.494845791731323E-2</v>
      </c>
      <c r="H70" s="32">
        <f>(1*H80)/(1-H80)</f>
        <v>6.048137370515224E-2</v>
      </c>
      <c r="I70" s="32">
        <f t="shared" si="10"/>
        <v>6.8864822803589673E-2</v>
      </c>
      <c r="J70" s="32">
        <f t="shared" si="10"/>
        <v>8.3141978250509063E-2</v>
      </c>
      <c r="K70" s="32">
        <f t="shared" si="10"/>
        <v>9.7661103720193015E-2</v>
      </c>
      <c r="L70" s="32">
        <f t="shared" si="10"/>
        <v>0.10734122941452655</v>
      </c>
      <c r="M70" s="32">
        <f>(1*M80)/(1-M80)</f>
        <v>0.12609442301737001</v>
      </c>
      <c r="N70"/>
      <c r="O70"/>
      <c r="P70"/>
      <c r="Q70"/>
      <c r="R70"/>
      <c r="S70"/>
      <c r="T70"/>
      <c r="U70"/>
    </row>
    <row r="71" spans="2:21" ht="14.25" hidden="1" x14ac:dyDescent="0.3">
      <c r="B71" s="101" t="s">
        <v>23</v>
      </c>
      <c r="C71" s="102"/>
      <c r="D71" s="33">
        <f t="shared" si="10"/>
        <v>3.8871740244615698E-2</v>
      </c>
      <c r="E71" s="33">
        <f t="shared" si="10"/>
        <v>4.9126392453004389E-2</v>
      </c>
      <c r="F71" s="33">
        <f t="shared" si="10"/>
        <v>6.2500531250265626E-2</v>
      </c>
      <c r="G71" s="33">
        <f t="shared" si="10"/>
        <v>8.7449420008851822E-2</v>
      </c>
      <c r="H71" s="33">
        <f t="shared" si="10"/>
        <v>0.11821675737268264</v>
      </c>
      <c r="I71" s="33">
        <f t="shared" si="10"/>
        <v>0.14010135501046042</v>
      </c>
      <c r="J71" s="33">
        <f t="shared" si="10"/>
        <v>0.17374611636753745</v>
      </c>
      <c r="K71" s="33">
        <f t="shared" si="10"/>
        <v>0.2108736453351093</v>
      </c>
      <c r="L71" s="33">
        <f t="shared" si="10"/>
        <v>0.27205969826241377</v>
      </c>
      <c r="M71" s="33">
        <f t="shared" si="10"/>
        <v>0.31909661272062917</v>
      </c>
      <c r="N71"/>
      <c r="O71"/>
      <c r="P71"/>
      <c r="Q71"/>
      <c r="R71"/>
      <c r="S71"/>
      <c r="T71"/>
      <c r="U71"/>
    </row>
    <row r="72" spans="2:21" ht="14.25" hidden="1" x14ac:dyDescent="0.3">
      <c r="B72" s="103" t="s">
        <v>24</v>
      </c>
      <c r="C72" s="104"/>
      <c r="D72" s="34">
        <f t="shared" si="10"/>
        <v>1.3037043176491759E-2</v>
      </c>
      <c r="E72" s="34">
        <f>(1*E82)/(1-E82)</f>
        <v>1.7979554898619417E-2</v>
      </c>
      <c r="F72" s="34">
        <f t="shared" si="10"/>
        <v>2.7790425309955898E-2</v>
      </c>
      <c r="G72" s="34">
        <f t="shared" si="10"/>
        <v>3.8855264606824445E-2</v>
      </c>
      <c r="H72" s="34">
        <f t="shared" si="10"/>
        <v>5.1178739279290834E-2</v>
      </c>
      <c r="I72" s="34">
        <f t="shared" si="10"/>
        <v>6.2086383733934616E-2</v>
      </c>
      <c r="J72" s="34">
        <f t="shared" si="10"/>
        <v>7.6735724906943109E-2</v>
      </c>
      <c r="K72" s="34">
        <f t="shared" si="10"/>
        <v>9.3108823355800369E-2</v>
      </c>
      <c r="L72" s="34">
        <f t="shared" si="10"/>
        <v>0.1324225138388869</v>
      </c>
      <c r="M72" s="34">
        <f t="shared" si="10"/>
        <v>0.149333359697784</v>
      </c>
      <c r="N72"/>
      <c r="O72"/>
      <c r="P72"/>
      <c r="Q72"/>
      <c r="R72"/>
      <c r="S72"/>
      <c r="T72"/>
      <c r="U72"/>
    </row>
    <row r="73" spans="2:21" ht="14.25" hidden="1" x14ac:dyDescent="0.3">
      <c r="B73" s="105" t="s">
        <v>25</v>
      </c>
      <c r="C73" s="106"/>
      <c r="D73" s="35">
        <f>(1*D83)/(1-D83)</f>
        <v>5.163086915188074E-2</v>
      </c>
      <c r="E73" s="35">
        <f>(1*E83)/(1-E83)</f>
        <v>6.1940888122403566E-2</v>
      </c>
      <c r="F73" s="35">
        <f t="shared" si="10"/>
        <v>6.7885479961128967E-2</v>
      </c>
      <c r="G73" s="35">
        <f t="shared" si="10"/>
        <v>9.4127816011466456E-2</v>
      </c>
      <c r="H73" s="35">
        <f t="shared" si="10"/>
        <v>0.12874970652507631</v>
      </c>
      <c r="I73" s="35">
        <f t="shared" si="10"/>
        <v>0.14791584399364513</v>
      </c>
      <c r="J73" s="35">
        <f t="shared" si="10"/>
        <v>0.18136282014932426</v>
      </c>
      <c r="K73" s="35">
        <f t="shared" si="10"/>
        <v>0.21646213883239096</v>
      </c>
      <c r="L73" s="35">
        <f t="shared" si="10"/>
        <v>0.24049778695194807</v>
      </c>
      <c r="M73" s="35">
        <f>(1*M83)/(1-M83)</f>
        <v>0.28857676696089168</v>
      </c>
      <c r="N73"/>
      <c r="O73"/>
      <c r="P73"/>
      <c r="Q73"/>
      <c r="R73"/>
      <c r="S73"/>
      <c r="T73"/>
      <c r="U73"/>
    </row>
    <row r="74" spans="2:21" ht="14.25" hidden="1" x14ac:dyDescent="0.3">
      <c r="B74" s="107" t="s">
        <v>26</v>
      </c>
      <c r="C74" s="108"/>
      <c r="G74" s="36"/>
      <c r="H74" s="36"/>
      <c r="I74" s="36"/>
      <c r="J74" s="36"/>
      <c r="K74" s="36"/>
      <c r="L74" s="36"/>
      <c r="M74" s="36"/>
      <c r="N74"/>
      <c r="O74"/>
      <c r="P74"/>
      <c r="Q74"/>
      <c r="R74"/>
      <c r="S74"/>
      <c r="T74"/>
      <c r="U74"/>
    </row>
    <row r="75" spans="2:21" hidden="1" x14ac:dyDescent="0.2">
      <c r="G75" s="36"/>
      <c r="H75" s="36"/>
      <c r="I75" s="36"/>
      <c r="J75" s="36"/>
      <c r="K75" s="36"/>
      <c r="L75" s="36"/>
      <c r="M75" s="36"/>
      <c r="N75"/>
      <c r="O75"/>
      <c r="P75"/>
      <c r="Q75"/>
      <c r="R75"/>
      <c r="S75"/>
      <c r="T75"/>
      <c r="U75"/>
    </row>
    <row r="76" spans="2:21" hidden="1" x14ac:dyDescent="0.2">
      <c r="G76" s="38"/>
      <c r="H76" s="38"/>
      <c r="I76" s="38"/>
      <c r="J76" s="38"/>
      <c r="K76" s="38"/>
      <c r="L76" s="38"/>
      <c r="M76" s="38"/>
      <c r="N76"/>
      <c r="O76"/>
      <c r="P76"/>
      <c r="Q76"/>
      <c r="R76"/>
      <c r="S76"/>
      <c r="T76"/>
      <c r="U76"/>
    </row>
    <row r="77" spans="2:21" hidden="1" x14ac:dyDescent="0.2">
      <c r="B77" s="28" t="s">
        <v>28</v>
      </c>
      <c r="C77" s="28"/>
      <c r="G77" s="38"/>
      <c r="H77" s="38"/>
      <c r="I77" s="38"/>
      <c r="J77" s="38"/>
      <c r="K77" s="38"/>
      <c r="L77" s="38"/>
      <c r="M77" s="38"/>
      <c r="N77"/>
      <c r="O77"/>
      <c r="P77"/>
      <c r="Q77"/>
      <c r="R77"/>
      <c r="S77"/>
      <c r="T77"/>
      <c r="U77"/>
    </row>
    <row r="78" spans="2:21" hidden="1" x14ac:dyDescent="0.2">
      <c r="B78" s="97" t="s">
        <v>29</v>
      </c>
      <c r="C78" s="97"/>
      <c r="D78" s="30">
        <f t="shared" ref="D78:M78" si="11">+D88+D91+D89</f>
        <v>5.5499674459595957E-2</v>
      </c>
      <c r="E78" s="30">
        <f t="shared" si="11"/>
        <v>6.8705076704545454E-2</v>
      </c>
      <c r="F78" s="30">
        <f t="shared" si="11"/>
        <v>8.3603845328282828E-2</v>
      </c>
      <c r="G78" s="30">
        <f t="shared" si="11"/>
        <v>0.10696683428030304</v>
      </c>
      <c r="H78" s="30">
        <f t="shared" si="11"/>
        <v>0.13552192297979798</v>
      </c>
      <c r="I78" s="30">
        <f t="shared" si="11"/>
        <v>0.15782340751262627</v>
      </c>
      <c r="J78" s="30">
        <f t="shared" si="11"/>
        <v>0.1888810293560606</v>
      </c>
      <c r="K78" s="30">
        <f t="shared" si="11"/>
        <v>0.22069651515151514</v>
      </c>
      <c r="L78" s="30">
        <f t="shared" si="11"/>
        <v>0.26252707295100003</v>
      </c>
      <c r="M78" s="30">
        <f t="shared" si="11"/>
        <v>0.29576001438999999</v>
      </c>
      <c r="N78"/>
      <c r="O78"/>
      <c r="P78"/>
      <c r="Q78"/>
      <c r="R78"/>
      <c r="S78"/>
      <c r="T78"/>
      <c r="U78"/>
    </row>
    <row r="79" spans="2:21" hidden="1" x14ac:dyDescent="0.2">
      <c r="B79" s="98" t="s">
        <v>30</v>
      </c>
      <c r="C79" s="98"/>
      <c r="D79" s="31">
        <f>+D88+D91</f>
        <v>4.2630408459595953E-2</v>
      </c>
      <c r="E79" s="31">
        <f t="shared" ref="E79:L79" si="12">+E88+E91</f>
        <v>5.1043076704545456E-2</v>
      </c>
      <c r="F79" s="31">
        <f t="shared" si="12"/>
        <v>5.6564845328282834E-2</v>
      </c>
      <c r="G79" s="31">
        <f t="shared" si="12"/>
        <v>6.9564834280303037E-2</v>
      </c>
      <c r="H79" s="31">
        <f t="shared" si="12"/>
        <v>8.6834922979797974E-2</v>
      </c>
      <c r="I79" s="31">
        <f t="shared" si="12"/>
        <v>9.9366407512626265E-2</v>
      </c>
      <c r="J79" s="31">
        <f t="shared" si="12"/>
        <v>0.11761402935606061</v>
      </c>
      <c r="K79" s="31">
        <f t="shared" si="12"/>
        <v>0.13551851515151514</v>
      </c>
      <c r="L79" s="31">
        <f t="shared" si="12"/>
        <v>0.14558969999999999</v>
      </c>
      <c r="M79" s="31">
        <f>+M88+M91</f>
        <v>0.16582959999999999</v>
      </c>
      <c r="N79"/>
      <c r="O79"/>
      <c r="P79"/>
      <c r="Q79"/>
      <c r="R79"/>
      <c r="S79"/>
      <c r="T79"/>
      <c r="U79"/>
    </row>
    <row r="80" spans="2:21" ht="14.25" hidden="1" x14ac:dyDescent="0.3">
      <c r="B80" s="99" t="s">
        <v>22</v>
      </c>
      <c r="C80" s="100"/>
      <c r="D80" s="32">
        <f>+D88</f>
        <v>2.4548E-2</v>
      </c>
      <c r="E80" s="32">
        <f t="shared" ref="E80:L80" si="13">+E88</f>
        <v>2.9164000000000002E-2</v>
      </c>
      <c r="F80" s="32">
        <f t="shared" si="13"/>
        <v>3.1785000000000001E-2</v>
      </c>
      <c r="G80" s="32">
        <f t="shared" si="13"/>
        <v>4.3014999999999998E-2</v>
      </c>
      <c r="H80" s="32">
        <f t="shared" si="13"/>
        <v>5.7031999999999999E-2</v>
      </c>
      <c r="I80" s="32">
        <f t="shared" si="13"/>
        <v>6.4427999999999999E-2</v>
      </c>
      <c r="J80" s="32">
        <f t="shared" si="13"/>
        <v>7.6759999999999995E-2</v>
      </c>
      <c r="K80" s="32">
        <f t="shared" si="13"/>
        <v>8.8971999999999996E-2</v>
      </c>
      <c r="L80" s="32">
        <f t="shared" si="13"/>
        <v>9.6935999999999994E-2</v>
      </c>
      <c r="M80" s="32">
        <f>+M88</f>
        <v>0.11197500000000001</v>
      </c>
      <c r="N80"/>
      <c r="O80"/>
      <c r="P80"/>
      <c r="Q80"/>
      <c r="R80"/>
      <c r="S80"/>
      <c r="T80"/>
      <c r="U80"/>
    </row>
    <row r="81" spans="2:21" ht="14.25" hidden="1" x14ac:dyDescent="0.3">
      <c r="B81" s="101" t="s">
        <v>23</v>
      </c>
      <c r="C81" s="102"/>
      <c r="D81" s="33">
        <f>+D88+D89</f>
        <v>3.7417266000000005E-2</v>
      </c>
      <c r="E81" s="33">
        <f t="shared" ref="E81:L81" si="14">+E88+E89</f>
        <v>4.6826000000000007E-2</v>
      </c>
      <c r="F81" s="33">
        <f t="shared" si="14"/>
        <v>5.8824000000000001E-2</v>
      </c>
      <c r="G81" s="33">
        <f t="shared" si="14"/>
        <v>8.0416999999999988E-2</v>
      </c>
      <c r="H81" s="33">
        <f t="shared" si="14"/>
        <v>0.10571900000000001</v>
      </c>
      <c r="I81" s="33">
        <f t="shared" si="14"/>
        <v>0.12288499999999999</v>
      </c>
      <c r="J81" s="33">
        <f t="shared" si="14"/>
        <v>0.14802699999999999</v>
      </c>
      <c r="K81" s="33">
        <f t="shared" si="14"/>
        <v>0.17415</v>
      </c>
      <c r="L81" s="33">
        <f t="shared" si="14"/>
        <v>0.21387337295100001</v>
      </c>
      <c r="M81" s="33">
        <f>+M88+M89</f>
        <v>0.24190541439000002</v>
      </c>
      <c r="N81"/>
      <c r="O81"/>
      <c r="P81"/>
      <c r="Q81"/>
      <c r="R81"/>
      <c r="S81"/>
      <c r="T81"/>
      <c r="U81"/>
    </row>
    <row r="82" spans="2:21" ht="14.25" hidden="1" x14ac:dyDescent="0.3">
      <c r="B82" s="103" t="s">
        <v>24</v>
      </c>
      <c r="C82" s="104"/>
      <c r="D82" s="34">
        <f>+D89</f>
        <v>1.2869266000000001E-2</v>
      </c>
      <c r="E82" s="34">
        <f t="shared" ref="E82:L82" si="15">+E89</f>
        <v>1.7662000000000001E-2</v>
      </c>
      <c r="F82" s="34">
        <f t="shared" si="15"/>
        <v>2.7039000000000001E-2</v>
      </c>
      <c r="G82" s="34">
        <f t="shared" si="15"/>
        <v>3.7401999999999998E-2</v>
      </c>
      <c r="H82" s="34">
        <f t="shared" si="15"/>
        <v>4.8687000000000001E-2</v>
      </c>
      <c r="I82" s="34">
        <f t="shared" si="15"/>
        <v>5.8457000000000002E-2</v>
      </c>
      <c r="J82" s="34">
        <f t="shared" si="15"/>
        <v>7.1266999999999997E-2</v>
      </c>
      <c r="K82" s="34">
        <f t="shared" si="15"/>
        <v>8.5178000000000004E-2</v>
      </c>
      <c r="L82" s="34">
        <f t="shared" si="15"/>
        <v>0.11693737295100003</v>
      </c>
      <c r="M82" s="34">
        <f>+M89</f>
        <v>0.12993041439</v>
      </c>
      <c r="N82"/>
      <c r="O82"/>
      <c r="P82"/>
      <c r="Q82"/>
      <c r="R82"/>
      <c r="S82"/>
      <c r="T82"/>
      <c r="U82"/>
    </row>
    <row r="83" spans="2:21" ht="14.25" hidden="1" x14ac:dyDescent="0.3">
      <c r="B83" s="105" t="s">
        <v>25</v>
      </c>
      <c r="C83" s="106"/>
      <c r="D83" s="35">
        <f>+D88+D88</f>
        <v>4.9096000000000001E-2</v>
      </c>
      <c r="E83" s="35">
        <f>+E88+E88</f>
        <v>5.8328000000000005E-2</v>
      </c>
      <c r="F83" s="35">
        <f t="shared" ref="F83:K83" si="16">+F88+F88</f>
        <v>6.3570000000000002E-2</v>
      </c>
      <c r="G83" s="35">
        <f t="shared" si="16"/>
        <v>8.6029999999999995E-2</v>
      </c>
      <c r="H83" s="35">
        <f t="shared" si="16"/>
        <v>0.114064</v>
      </c>
      <c r="I83" s="35">
        <f t="shared" si="16"/>
        <v>0.128856</v>
      </c>
      <c r="J83" s="35">
        <f t="shared" si="16"/>
        <v>0.15351999999999999</v>
      </c>
      <c r="K83" s="35">
        <f t="shared" si="16"/>
        <v>0.17794399999999999</v>
      </c>
      <c r="L83" s="35">
        <f>+L88+L88</f>
        <v>0.19387199999999999</v>
      </c>
      <c r="M83" s="35">
        <f>+M88+M88</f>
        <v>0.22395000000000001</v>
      </c>
      <c r="N83"/>
      <c r="O83"/>
      <c r="P83"/>
      <c r="Q83"/>
      <c r="R83"/>
      <c r="S83"/>
      <c r="T83"/>
      <c r="U83"/>
    </row>
    <row r="84" spans="2:21" ht="14.25" hidden="1" x14ac:dyDescent="0.3">
      <c r="B84" s="107" t="s">
        <v>26</v>
      </c>
      <c r="C84" s="108"/>
      <c r="G84" s="38"/>
      <c r="H84" s="38"/>
      <c r="I84" s="38"/>
      <c r="J84" s="38"/>
      <c r="K84" s="38"/>
      <c r="L84" s="38"/>
      <c r="M84" s="38"/>
      <c r="N84"/>
      <c r="O84"/>
      <c r="P84"/>
      <c r="Q84"/>
      <c r="R84"/>
      <c r="S84"/>
      <c r="T84"/>
      <c r="U84"/>
    </row>
    <row r="85" spans="2:21" hidden="1" x14ac:dyDescent="0.2">
      <c r="G85" s="38"/>
      <c r="H85" s="38"/>
      <c r="I85" s="38"/>
      <c r="J85" s="38"/>
      <c r="K85" s="38"/>
      <c r="L85" s="38"/>
      <c r="M85" s="38"/>
      <c r="N85"/>
      <c r="O85"/>
      <c r="P85"/>
      <c r="Q85"/>
      <c r="R85"/>
      <c r="S85"/>
      <c r="T85"/>
      <c r="U85"/>
    </row>
    <row r="86" spans="2:21" hidden="1" x14ac:dyDescent="0.2">
      <c r="D86"/>
      <c r="N86"/>
      <c r="O86"/>
      <c r="P86"/>
      <c r="Q86"/>
      <c r="R86"/>
      <c r="S86"/>
      <c r="T86"/>
      <c r="U86"/>
    </row>
    <row r="87" spans="2:21" hidden="1" x14ac:dyDescent="0.2">
      <c r="D87" s="37" t="s">
        <v>51</v>
      </c>
      <c r="E87" s="37" t="s">
        <v>31</v>
      </c>
      <c r="F87" s="37" t="s">
        <v>32</v>
      </c>
      <c r="G87" s="37" t="s">
        <v>33</v>
      </c>
      <c r="H87" s="37" t="s">
        <v>34</v>
      </c>
      <c r="I87" s="37" t="s">
        <v>35</v>
      </c>
      <c r="J87" s="37" t="s">
        <v>36</v>
      </c>
      <c r="K87" s="39" t="s">
        <v>37</v>
      </c>
      <c r="L87" s="39" t="s">
        <v>38</v>
      </c>
      <c r="M87" s="39" t="s">
        <v>39</v>
      </c>
      <c r="N87"/>
      <c r="O87"/>
      <c r="P87"/>
      <c r="Q87"/>
      <c r="R87"/>
      <c r="S87"/>
      <c r="T87"/>
      <c r="U87"/>
    </row>
    <row r="88" spans="2:21" ht="14.25" hidden="1" x14ac:dyDescent="0.3">
      <c r="B88" s="40" t="s">
        <v>40</v>
      </c>
      <c r="D88" s="64">
        <v>2.4548E-2</v>
      </c>
      <c r="E88" s="41">
        <v>2.9164000000000002E-2</v>
      </c>
      <c r="F88" s="42">
        <v>3.1785000000000001E-2</v>
      </c>
      <c r="G88" s="42">
        <v>4.3014999999999998E-2</v>
      </c>
      <c r="H88" s="42">
        <v>5.7031999999999999E-2</v>
      </c>
      <c r="I88" s="42">
        <v>6.4427999999999999E-2</v>
      </c>
      <c r="J88" s="42">
        <v>7.6759999999999995E-2</v>
      </c>
      <c r="K88" s="42">
        <v>8.8971999999999996E-2</v>
      </c>
      <c r="L88" s="41">
        <v>9.6935999999999994E-2</v>
      </c>
      <c r="M88" s="41">
        <v>0.11197500000000001</v>
      </c>
      <c r="N88">
        <v>0.112883</v>
      </c>
      <c r="O88">
        <v>0.113024</v>
      </c>
      <c r="P88">
        <v>0.117395</v>
      </c>
      <c r="Q88">
        <v>0.122005</v>
      </c>
      <c r="R88">
        <v>0.12679799999999999</v>
      </c>
      <c r="S88"/>
      <c r="T88"/>
      <c r="U88"/>
    </row>
    <row r="89" spans="2:21" ht="14.25" hidden="1" x14ac:dyDescent="0.3">
      <c r="B89" s="40" t="s">
        <v>41</v>
      </c>
      <c r="D89" s="65">
        <v>1.2869266000000001E-2</v>
      </c>
      <c r="E89" s="43">
        <v>1.7662000000000001E-2</v>
      </c>
      <c r="F89" s="43">
        <v>2.7039000000000001E-2</v>
      </c>
      <c r="G89" s="43">
        <v>3.7401999999999998E-2</v>
      </c>
      <c r="H89" s="43">
        <v>4.8687000000000001E-2</v>
      </c>
      <c r="I89" s="43">
        <v>5.8457000000000002E-2</v>
      </c>
      <c r="J89" s="43">
        <v>7.1266999999999997E-2</v>
      </c>
      <c r="K89" s="44">
        <v>8.5178000000000004E-2</v>
      </c>
      <c r="L89" s="44">
        <v>0.11693737295100003</v>
      </c>
      <c r="M89" s="44">
        <v>0.12993041439</v>
      </c>
      <c r="N89"/>
      <c r="O89"/>
      <c r="P89"/>
      <c r="Q89"/>
      <c r="R89"/>
      <c r="S89"/>
      <c r="T89"/>
      <c r="U89"/>
    </row>
    <row r="90" spans="2:21" ht="14.25" hidden="1" x14ac:dyDescent="0.3">
      <c r="B90" s="40" t="s">
        <v>42</v>
      </c>
      <c r="C90" s="1" t="s">
        <v>43</v>
      </c>
      <c r="D90" s="66">
        <v>1.2869298187200002E-2</v>
      </c>
      <c r="E90" s="45">
        <v>1.2869298187200002E-2</v>
      </c>
      <c r="F90" s="45">
        <v>1.2869298187200002E-2</v>
      </c>
      <c r="G90" s="46">
        <v>2.5738474507200005E-2</v>
      </c>
      <c r="H90" s="46">
        <v>3.8607894561600013E-2</v>
      </c>
      <c r="I90" s="46">
        <v>5.1477314616000011E-2</v>
      </c>
      <c r="J90" s="46">
        <v>6.4346490936000006E-2</v>
      </c>
      <c r="K90" s="46">
        <v>7.4245951080000011E-2</v>
      </c>
      <c r="L90" s="46">
        <v>8.6620276260000018E-2</v>
      </c>
      <c r="M90" s="45">
        <v>0.10394440182</v>
      </c>
      <c r="N90"/>
      <c r="O90"/>
      <c r="P90"/>
      <c r="Q90"/>
      <c r="R90"/>
      <c r="S90"/>
      <c r="T90"/>
      <c r="U90"/>
    </row>
    <row r="91" spans="2:21" ht="14.25" hidden="1" x14ac:dyDescent="0.3">
      <c r="B91" s="40" t="s">
        <v>44</v>
      </c>
      <c r="D91" s="67">
        <v>1.8082408459595953E-2</v>
      </c>
      <c r="E91" s="48">
        <v>2.1879076704545457E-2</v>
      </c>
      <c r="F91" s="48">
        <v>2.4779845328282833E-2</v>
      </c>
      <c r="G91" s="48">
        <v>2.6549834280303036E-2</v>
      </c>
      <c r="H91" s="48">
        <v>2.9802922979797981E-2</v>
      </c>
      <c r="I91" s="48">
        <v>3.4938407512626272E-2</v>
      </c>
      <c r="J91" s="48">
        <v>4.0854029356060605E-2</v>
      </c>
      <c r="K91" s="47">
        <v>4.6546515151515151E-2</v>
      </c>
      <c r="L91" s="47">
        <v>4.8653700000000001E-2</v>
      </c>
      <c r="M91" s="47">
        <v>5.3854599999999996E-2</v>
      </c>
      <c r="N91"/>
      <c r="O91"/>
      <c r="P91"/>
      <c r="Q91"/>
      <c r="R91"/>
      <c r="S91"/>
      <c r="T91"/>
      <c r="U91"/>
    </row>
    <row r="92" spans="2:21" ht="14.25" hidden="1" x14ac:dyDescent="0.3">
      <c r="B92" s="40" t="s">
        <v>45</v>
      </c>
      <c r="C92" s="1" t="s">
        <v>46</v>
      </c>
      <c r="D92" s="49">
        <v>1.2869298187200002E-2</v>
      </c>
      <c r="E92" s="49">
        <v>1.2869298187200002E-2</v>
      </c>
      <c r="F92" s="49">
        <v>2.5738474507200005E-2</v>
      </c>
      <c r="G92" s="49">
        <v>3.8607894561600013E-2</v>
      </c>
      <c r="H92" s="49">
        <v>5.1477314616000011E-2</v>
      </c>
      <c r="I92" s="49">
        <v>6.4346490936000006E-2</v>
      </c>
      <c r="J92" s="49">
        <v>7.4245951080000011E-2</v>
      </c>
      <c r="K92" s="50">
        <v>8.6620276260000018E-2</v>
      </c>
      <c r="L92" s="50">
        <v>0.10394440182</v>
      </c>
      <c r="M92" s="50">
        <v>0.11693737295100003</v>
      </c>
      <c r="N92"/>
      <c r="O92"/>
      <c r="P92"/>
      <c r="Q92"/>
      <c r="R92"/>
      <c r="S92"/>
      <c r="T92"/>
      <c r="U92"/>
    </row>
    <row r="93" spans="2:21" ht="14.25" hidden="1" x14ac:dyDescent="0.3">
      <c r="B93" s="40"/>
      <c r="F93" s="51"/>
      <c r="G93" s="51"/>
      <c r="H93" s="51"/>
      <c r="I93" s="52"/>
      <c r="J93" s="52"/>
      <c r="K93" s="52"/>
      <c r="L93" s="52"/>
      <c r="M93" s="52"/>
      <c r="N93"/>
      <c r="O93"/>
      <c r="P93"/>
      <c r="Q93"/>
      <c r="R93"/>
      <c r="S93"/>
      <c r="T93"/>
      <c r="U93"/>
    </row>
    <row r="94" spans="2:21" ht="14.25" hidden="1" x14ac:dyDescent="0.3">
      <c r="B94" s="40"/>
      <c r="C94" s="40"/>
      <c r="D94" s="40"/>
      <c r="E94" s="40">
        <v>2.9164000000000002E-2</v>
      </c>
      <c r="F94" s="53">
        <v>3.1785000000000001E-2</v>
      </c>
      <c r="G94" s="53">
        <v>4.3014999999999998E-2</v>
      </c>
      <c r="H94" s="53">
        <v>5.7031999999999999E-2</v>
      </c>
      <c r="I94" s="53">
        <v>6.4427999999999999E-2</v>
      </c>
      <c r="J94" s="53">
        <v>7.6759999999999995E-2</v>
      </c>
      <c r="K94" s="54">
        <v>8.8971999999999996E-2</v>
      </c>
      <c r="L94" s="54">
        <v>9.6935999999999994E-2</v>
      </c>
      <c r="M94" s="54">
        <v>0.11197500000000001</v>
      </c>
      <c r="N94"/>
      <c r="O94"/>
      <c r="P94"/>
      <c r="Q94"/>
      <c r="R94"/>
      <c r="S94"/>
      <c r="T94"/>
      <c r="U94"/>
    </row>
    <row r="95" spans="2:21" ht="14.25" hidden="1" x14ac:dyDescent="0.3">
      <c r="B95" s="40"/>
      <c r="C95" s="40"/>
      <c r="D95" s="40"/>
      <c r="E95" s="40">
        <v>2.5734012000000001E-2</v>
      </c>
      <c r="F95" s="53">
        <v>3.8607733999999991E-2</v>
      </c>
      <c r="G95" s="53">
        <v>5.1481455999999995E-2</v>
      </c>
      <c r="H95" s="53">
        <v>6.4344362999999988E-2</v>
      </c>
      <c r="I95" s="53">
        <v>7.7218085000000006E-2</v>
      </c>
      <c r="J95" s="53">
        <v>9.0080991999999985E-2</v>
      </c>
      <c r="K95" s="54">
        <v>0.10810265399999999</v>
      </c>
      <c r="L95" s="54">
        <v>0.12161337949999999</v>
      </c>
      <c r="M95" s="54">
        <v>0.13512410499999999</v>
      </c>
      <c r="N95"/>
      <c r="O95"/>
      <c r="P95"/>
      <c r="Q95"/>
      <c r="R95"/>
      <c r="S95"/>
      <c r="T95"/>
      <c r="U95"/>
    </row>
    <row r="96" spans="2:21" hidden="1" x14ac:dyDescent="0.2">
      <c r="E96" s="1">
        <v>1.2869298187200002E-2</v>
      </c>
      <c r="F96" s="1">
        <v>1.2869298187200002E-2</v>
      </c>
      <c r="G96" s="1">
        <v>2.5738474507200005E-2</v>
      </c>
      <c r="H96" s="1">
        <v>3.8607894561600013E-2</v>
      </c>
      <c r="I96" s="1">
        <v>5.1477314616000011E-2</v>
      </c>
      <c r="J96" s="1">
        <v>6.4346490936000006E-2</v>
      </c>
      <c r="K96" s="1">
        <v>7.4245951080000011E-2</v>
      </c>
      <c r="L96" s="1">
        <v>8.6620276260000018E-2</v>
      </c>
      <c r="M96" s="1">
        <v>0.10394440182</v>
      </c>
      <c r="N96"/>
      <c r="O96"/>
      <c r="P96"/>
      <c r="Q96"/>
      <c r="R96"/>
      <c r="S96"/>
      <c r="T96"/>
      <c r="U96"/>
    </row>
    <row r="97" spans="5:13" hidden="1" x14ac:dyDescent="0.2">
      <c r="E97" s="1">
        <v>2.1879076704545457E-2</v>
      </c>
      <c r="F97" s="1">
        <v>2.4779845328282833E-2</v>
      </c>
      <c r="G97" s="1">
        <v>2.6549834280303036E-2</v>
      </c>
      <c r="H97" s="1">
        <v>2.9802922979797981E-2</v>
      </c>
      <c r="I97" s="1">
        <v>3.4938407512626272E-2</v>
      </c>
      <c r="J97" s="1">
        <v>4.0854029356060605E-2</v>
      </c>
      <c r="K97" s="1">
        <v>4.6546515151515151E-2</v>
      </c>
      <c r="L97" s="1">
        <v>4.8653700000000001E-2</v>
      </c>
      <c r="M97" s="1">
        <v>5.3854599999999996E-2</v>
      </c>
    </row>
    <row r="98" spans="5:13" hidden="1" x14ac:dyDescent="0.2">
      <c r="E98" s="1">
        <v>1.2869298187200002E-2</v>
      </c>
      <c r="F98" s="1">
        <v>2.5738474507200005E-2</v>
      </c>
      <c r="G98" s="1">
        <v>3.8607894561600013E-2</v>
      </c>
      <c r="H98" s="1">
        <v>5.1477314616000011E-2</v>
      </c>
      <c r="I98" s="1">
        <v>6.4346490936000006E-2</v>
      </c>
      <c r="J98" s="1">
        <v>7.4245951080000011E-2</v>
      </c>
      <c r="K98" s="1">
        <v>8.6620276260000018E-2</v>
      </c>
      <c r="L98" s="1">
        <v>0.10394440182</v>
      </c>
      <c r="M98" s="1">
        <v>0.11693737295100003</v>
      </c>
    </row>
    <row r="99" spans="5:13" hidden="1" x14ac:dyDescent="0.2"/>
    <row r="100" spans="5:13" hidden="1" x14ac:dyDescent="0.2"/>
    <row r="101" spans="5:13" hidden="1" x14ac:dyDescent="0.2"/>
    <row r="102" spans="5:13" hidden="1" x14ac:dyDescent="0.2"/>
    <row r="103" spans="5:13" hidden="1" x14ac:dyDescent="0.2"/>
    <row r="104" spans="5:13" hidden="1" x14ac:dyDescent="0.2"/>
    <row r="105" spans="5:13" hidden="1" x14ac:dyDescent="0.2"/>
    <row r="106" spans="5:13" hidden="1" x14ac:dyDescent="0.2"/>
    <row r="107" spans="5:13" hidden="1" x14ac:dyDescent="0.2"/>
    <row r="108" spans="5:13" hidden="1" x14ac:dyDescent="0.2"/>
    <row r="109" spans="5:13" hidden="1" x14ac:dyDescent="0.2"/>
    <row r="110" spans="5:13" hidden="1" x14ac:dyDescent="0.2"/>
    <row r="111" spans="5:13" hidden="1" x14ac:dyDescent="0.2"/>
    <row r="112" spans="5:13"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sheetData>
  <mergeCells count="39">
    <mergeCell ref="B22:C22"/>
    <mergeCell ref="J7:J8"/>
    <mergeCell ref="K7:K8"/>
    <mergeCell ref="B11:M11"/>
    <mergeCell ref="G16:I16"/>
    <mergeCell ref="B21:C21"/>
    <mergeCell ref="B44:M53"/>
    <mergeCell ref="B23:C23"/>
    <mergeCell ref="B24:C24"/>
    <mergeCell ref="B25:C25"/>
    <mergeCell ref="B26:C26"/>
    <mergeCell ref="B27:C27"/>
    <mergeCell ref="B28:C28"/>
    <mergeCell ref="B29:C29"/>
    <mergeCell ref="B30:C30"/>
    <mergeCell ref="B31:C31"/>
    <mergeCell ref="B32:C32"/>
    <mergeCell ref="C41:F41"/>
    <mergeCell ref="B72:C72"/>
    <mergeCell ref="B58:C58"/>
    <mergeCell ref="B59:C59"/>
    <mergeCell ref="B60:C60"/>
    <mergeCell ref="B61:C61"/>
    <mergeCell ref="B62:C62"/>
    <mergeCell ref="B63:C63"/>
    <mergeCell ref="B64:C64"/>
    <mergeCell ref="B68:C68"/>
    <mergeCell ref="B69:C69"/>
    <mergeCell ref="B70:C70"/>
    <mergeCell ref="B71:C71"/>
    <mergeCell ref="B82:C82"/>
    <mergeCell ref="B83:C83"/>
    <mergeCell ref="B84:C84"/>
    <mergeCell ref="B73:C73"/>
    <mergeCell ref="B74:C74"/>
    <mergeCell ref="B78:C78"/>
    <mergeCell ref="B79:C79"/>
    <mergeCell ref="B80:C80"/>
    <mergeCell ref="B81:C81"/>
  </mergeCells>
  <printOptions horizontalCentered="1" verticalCentered="1"/>
  <pageMargins left="0.31496062992125984" right="0.19685039370078741" top="0.47244094488188981" bottom="0.51181102362204722" header="0.39370078740157483" footer="0"/>
  <pageSetup paperSize="9" scale="82" orientation="landscape" r:id="rId1"/>
  <headerFooter alignWithMargins="0">
    <oddHeader>&amp;L&amp;"Calibri"&amp;10&amp;K000000Confidential&amp;1#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1448BA53126AF4D86CC25B441FEE01B" ma:contentTypeVersion="14" ma:contentTypeDescription="Crear nuevo documento." ma:contentTypeScope="" ma:versionID="010c28c5b495b86615e2cd76a28a72c6">
  <xsd:schema xmlns:xsd="http://www.w3.org/2001/XMLSchema" xmlns:xs="http://www.w3.org/2001/XMLSchema" xmlns:p="http://schemas.microsoft.com/office/2006/metadata/properties" xmlns:ns2="debcb315-e34b-43c4-a908-b85abf8ba033" xmlns:ns3="0e1b8d03-0bb0-42bb-a0d2-c331c1158191" targetNamespace="http://schemas.microsoft.com/office/2006/metadata/properties" ma:root="true" ma:fieldsID="90209c7f7bcc5ed3b8c4a4064480d414" ns2:_="" ns3:_="">
    <xsd:import namespace="debcb315-e34b-43c4-a908-b85abf8ba033"/>
    <xsd:import namespace="0e1b8d03-0bb0-42bb-a0d2-c331c115819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bcb315-e34b-43c4-a908-b85abf8ba0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471ada5-31db-43fa-8830-84ca9293ff4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1b8d03-0bb0-42bb-a0d2-c331c1158191"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1d123ccd-b957-46de-a4fe-d575e7ec3893}" ma:internalName="TaxCatchAll" ma:showField="CatchAllData" ma:web="0e1b8d03-0bb0-42bb-a0d2-c331c1158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1b8d03-0bb0-42bb-a0d2-c331c1158191" xsi:nil="true"/>
    <lcf76f155ced4ddcb4097134ff3c332f xmlns="debcb315-e34b-43c4-a908-b85abf8ba03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5D35951-F522-472C-88EF-E398B6E00C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bcb315-e34b-43c4-a908-b85abf8ba033"/>
    <ds:schemaRef ds:uri="0e1b8d03-0bb0-42bb-a0d2-c331c11581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14FC65-B159-405D-9C96-96DB22FA3F66}">
  <ds:schemaRefs>
    <ds:schemaRef ds:uri="http://schemas.microsoft.com/sharepoint/v3/contenttype/forms"/>
  </ds:schemaRefs>
</ds:datastoreItem>
</file>

<file path=customXml/itemProps3.xml><?xml version="1.0" encoding="utf-8"?>
<ds:datastoreItem xmlns:ds="http://schemas.openxmlformats.org/officeDocument/2006/customXml" ds:itemID="{00E3CB61-9215-4FDA-88A9-7304C8AD88AE}">
  <ds:schemaRefs>
    <ds:schemaRef ds:uri="http://schemas.microsoft.com/office/2006/metadata/properties"/>
    <ds:schemaRef ds:uri="http://schemas.microsoft.com/office/infopath/2007/PartnerControls"/>
    <ds:schemaRef ds:uri="0e1b8d03-0bb0-42bb-a0d2-c331c1158191"/>
    <ds:schemaRef ds:uri="d9da82a4-08c8-4dcc-a8b8-b26c0392ce97"/>
    <ds:schemaRef ds:uri="debcb315-e34b-43c4-a908-b85abf8ba03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CALCULADORA</vt:lpstr>
      <vt:lpstr>Campaña</vt:lpstr>
      <vt:lpstr>Camp 2</vt:lpstr>
      <vt:lpstr>Camp 3</vt:lpstr>
      <vt:lpstr>Camp 4</vt:lpstr>
      <vt:lpstr>'Camp 2'!Área_de_impresión</vt:lpstr>
      <vt:lpstr>'Camp 3'!Área_de_impresión</vt:lpstr>
      <vt:lpstr>'Camp 4'!Área_de_impresión</vt:lpstr>
      <vt:lpstr>Campaña!Área_de_impresión</vt:lpstr>
    </vt:vector>
  </TitlesOfParts>
  <Company>Produban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x864303</dc:creator>
  <cp:lastModifiedBy>Javier Jimenez</cp:lastModifiedBy>
  <cp:lastPrinted>2020-03-09T16:40:50Z</cp:lastPrinted>
  <dcterms:created xsi:type="dcterms:W3CDTF">2017-03-31T09:56:46Z</dcterms:created>
  <dcterms:modified xsi:type="dcterms:W3CDTF">2024-02-14T12:54:56Z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3c41c091-3cbc-4dba-8b59-ce62f19500db_Enabled">
    <vt:lpwstr>true</vt:lpwstr>
  </property>
  <property fmtid="{D5CDD505-2E9C-101B-9397-08002B2CF9AE}" pid="4" name="MSIP_Label_3c41c091-3cbc-4dba-8b59-ce62f19500db_SetDate">
    <vt:lpwstr>2022-11-08T12:14:36Z</vt:lpwstr>
  </property>
  <property fmtid="{D5CDD505-2E9C-101B-9397-08002B2CF9AE}" pid="5" name="MSIP_Label_3c41c091-3cbc-4dba-8b59-ce62f19500db_Method">
    <vt:lpwstr>Privileged</vt:lpwstr>
  </property>
  <property fmtid="{D5CDD505-2E9C-101B-9397-08002B2CF9AE}" pid="6" name="MSIP_Label_3c41c091-3cbc-4dba-8b59-ce62f19500db_Name">
    <vt:lpwstr>Confidential_0_1</vt:lpwstr>
  </property>
  <property fmtid="{D5CDD505-2E9C-101B-9397-08002B2CF9AE}" pid="7" name="MSIP_Label_3c41c091-3cbc-4dba-8b59-ce62f19500db_SiteId">
    <vt:lpwstr>35595a02-4d6d-44ac-99e1-f9ab4cd872db</vt:lpwstr>
  </property>
  <property fmtid="{D5CDD505-2E9C-101B-9397-08002B2CF9AE}" pid="8" name="MSIP_Label_3c41c091-3cbc-4dba-8b59-ce62f19500db_ActionId">
    <vt:lpwstr>f237d7d9-bdca-49ba-8d40-73bfaa1c5340</vt:lpwstr>
  </property>
  <property fmtid="{D5CDD505-2E9C-101B-9397-08002B2CF9AE}" pid="9" name="MSIP_Label_3c41c091-3cbc-4dba-8b59-ce62f19500db_ContentBits">
    <vt:lpwstr>1</vt:lpwstr>
  </property>
  <property fmtid="{D5CDD505-2E9C-101B-9397-08002B2CF9AE}" pid="10" name="ContentTypeId">
    <vt:lpwstr>0x01010047B090D0BE275D4E9EA3C5DD5999CD15</vt:lpwstr>
  </property>
  <property fmtid="{D5CDD505-2E9C-101B-9397-08002B2CF9AE}" pid="11" name="Order">
    <vt:r8>4810000</vt:r8>
  </property>
  <property fmtid="{D5CDD505-2E9C-101B-9397-08002B2CF9AE}" pid="12" name="MediaServiceImageTags">
    <vt:lpwstr/>
  </property>
</Properties>
</file>